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https://obbrezice-my.sharepoint.com/personal/vilma_zupancic_brezice_si/Documents/SLUZBA/JAVNA NAROČILA/ZUNANJI/Lekarna Brežice 2023/RD/Popis del - sklop 1/"/>
    </mc:Choice>
  </mc:AlternateContent>
  <xr:revisionPtr revIDLastSave="177" documentId="13_ncr:1_{255D9EF0-505E-4618-A600-78670884610B}" xr6:coauthVersionLast="47" xr6:coauthVersionMax="47" xr10:uidLastSave="{E9D78DDC-3E93-4B12-8A9A-331D5DA5AB4B}"/>
  <bookViews>
    <workbookView xWindow="-120" yWindow="-120" windowWidth="25440" windowHeight="15390" tabRatio="839" xr2:uid="{00000000-000D-0000-FFFF-FFFF00000000}"/>
  </bookViews>
  <sheets>
    <sheet name="rekapitulacija" sheetId="1" r:id="rId1"/>
    <sheet name="SPLOŠNE OPOMBE" sheetId="33" r:id="rId2"/>
    <sheet name="Demontažna dela" sheetId="47" r:id="rId3"/>
    <sheet name="Voda kanal" sheetId="9" r:id="rId4"/>
    <sheet name="TČ zrak voda" sheetId="28" r:id="rId5"/>
    <sheet name="vent_konvektorji" sheetId="11" r:id="rId6"/>
    <sheet name="hlajenje rob. skladišča" sheetId="35" r:id="rId7"/>
    <sheet name="hlajenje IT prostora" sheetId="39" r:id="rId8"/>
    <sheet name="prezračevanje lekarna" sheetId="36" r:id="rId9"/>
  </sheets>
  <externalReferences>
    <externalReference r:id="rId10"/>
    <externalReference r:id="rId11"/>
  </externalReferences>
  <definedNames>
    <definedName name="DobMont">[1]OSNOVA!$B$36</definedName>
    <definedName name="faktor">[2]PODATKI!$B$26</definedName>
    <definedName name="_xlnm.Print_Area" localSheetId="2">'Demontažna dela'!$A$1:$H$74</definedName>
    <definedName name="_xlnm.Print_Area" localSheetId="7">'hlajenje IT prostora'!$A$1:$H$64</definedName>
    <definedName name="_xlnm.Print_Area" localSheetId="6">'hlajenje rob. skladišča'!$A$1:$H$70</definedName>
    <definedName name="_xlnm.Print_Area" localSheetId="8">'prezračevanje lekarna'!$A$1:$H$186</definedName>
    <definedName name="_xlnm.Print_Area" localSheetId="0">rekapitulacija!$A$1:$D$18</definedName>
    <definedName name="_xlnm.Print_Area" localSheetId="1">'SPLOŠNE OPOMBE'!$A$2:$C$26</definedName>
    <definedName name="_xlnm.Print_Area" localSheetId="4">'TČ zrak voda'!$A$2:$H$140</definedName>
    <definedName name="_xlnm.Print_Area" localSheetId="5">vent_konvektorji!$A$1:$H$114</definedName>
    <definedName name="_xlnm.Print_Area" localSheetId="3">'Voda kanal'!$A$2:$H$167</definedName>
    <definedName name="_xlnm.Print_Titles" localSheetId="2">'Demontažna dela'!$9:$11</definedName>
    <definedName name="_xlnm.Print_Titles" localSheetId="7">'hlajenje IT prostora'!$7:$10</definedName>
    <definedName name="_xlnm.Print_Titles" localSheetId="6">'hlajenje rob. skladišča'!$7:$10</definedName>
    <definedName name="_xlnm.Print_Titles" localSheetId="8">'prezračevanje lekarna'!$7:$10</definedName>
    <definedName name="_xlnm.Print_Titles" localSheetId="4">'TČ zrak voda'!$7:$10</definedName>
    <definedName name="_xlnm.Print_Titles" localSheetId="5">vent_konvektorji!$10:$12</definedName>
    <definedName name="_xlnm.Print_Titles" localSheetId="3">'Voda kanal'!$9:$11</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85" i="36" l="1"/>
  <c r="H63" i="39"/>
  <c r="H69" i="35"/>
  <c r="H113" i="11"/>
  <c r="H166" i="9"/>
  <c r="H15" i="47"/>
  <c r="H30" i="47"/>
  <c r="H113" i="28"/>
  <c r="H118" i="28"/>
  <c r="H92" i="11"/>
  <c r="H102" i="11" l="1"/>
  <c r="H84" i="11"/>
  <c r="H46" i="36" l="1"/>
  <c r="H50" i="36"/>
  <c r="C15" i="1"/>
  <c r="B15" i="1"/>
  <c r="C14" i="1"/>
  <c r="B14" i="1"/>
  <c r="C13" i="1"/>
  <c r="B13" i="1"/>
  <c r="C12" i="1"/>
  <c r="B12" i="1"/>
  <c r="C11" i="1"/>
  <c r="B11" i="1"/>
  <c r="C10" i="1"/>
  <c r="B10" i="1"/>
  <c r="C9" i="1"/>
  <c r="B9" i="1"/>
  <c r="H21" i="47"/>
  <c r="H121" i="28"/>
  <c r="H110" i="11"/>
  <c r="H107" i="11"/>
  <c r="H103" i="11"/>
  <c r="H97" i="11"/>
  <c r="H94" i="11"/>
  <c r="H93" i="11"/>
  <c r="H91" i="11"/>
  <c r="H86" i="11"/>
  <c r="H85" i="11"/>
  <c r="H83" i="11"/>
  <c r="H77" i="11" l="1"/>
  <c r="H125" i="28"/>
  <c r="H135" i="9" l="1"/>
  <c r="H131" i="9"/>
  <c r="H59" i="9"/>
  <c r="H46" i="11" l="1"/>
  <c r="H42" i="11"/>
  <c r="H135" i="28"/>
  <c r="H132" i="28"/>
  <c r="H129" i="28"/>
  <c r="H107" i="28"/>
  <c r="H103" i="28"/>
  <c r="H99" i="28"/>
  <c r="H95" i="28"/>
  <c r="H91" i="28"/>
  <c r="H87" i="28"/>
  <c r="H83" i="28"/>
  <c r="H79" i="28"/>
  <c r="H74" i="28"/>
  <c r="H70" i="28"/>
  <c r="H66" i="28"/>
  <c r="H61" i="28"/>
  <c r="H57" i="28"/>
  <c r="H73" i="11"/>
  <c r="H69" i="11"/>
  <c r="H65" i="11"/>
  <c r="H61" i="11"/>
  <c r="H57" i="11"/>
  <c r="H53" i="11"/>
  <c r="H52" i="11"/>
  <c r="H47" i="11"/>
  <c r="H33" i="11"/>
  <c r="H29" i="11"/>
  <c r="H25" i="11"/>
  <c r="H21" i="11"/>
  <c r="B14" i="11"/>
  <c r="A5" i="11"/>
  <c r="H114" i="11" l="1"/>
  <c r="D12" i="1" s="1"/>
  <c r="B35" i="11"/>
  <c r="B44" i="11" l="1"/>
  <c r="B49" i="11" l="1"/>
  <c r="B55" i="11"/>
  <c r="B59" i="11" l="1"/>
  <c r="H50" i="28"/>
  <c r="H47" i="28"/>
  <c r="B63" i="11" l="1"/>
  <c r="H58" i="47"/>
  <c r="H36" i="47"/>
  <c r="H44" i="47"/>
  <c r="H62" i="47"/>
  <c r="H73" i="47"/>
  <c r="H70" i="47"/>
  <c r="H66" i="47"/>
  <c r="H55" i="47"/>
  <c r="H52" i="47"/>
  <c r="H48" i="47"/>
  <c r="H40" i="47"/>
  <c r="H27" i="47"/>
  <c r="H24" i="47"/>
  <c r="H18" i="47"/>
  <c r="B14" i="47"/>
  <c r="A5" i="47"/>
  <c r="B67" i="11" l="1"/>
  <c r="B71" i="11" s="1"/>
  <c r="H74" i="47"/>
  <c r="D9" i="1" s="1"/>
  <c r="B75" i="11" l="1"/>
  <c r="B81" i="11" s="1"/>
  <c r="B17" i="47"/>
  <c r="B88" i="11" l="1"/>
  <c r="B96" i="11" s="1"/>
  <c r="B99" i="11" s="1"/>
  <c r="B105" i="11" s="1"/>
  <c r="B20" i="47"/>
  <c r="B23" i="47" s="1"/>
  <c r="B109" i="11" l="1"/>
  <c r="B111" i="11" s="1"/>
  <c r="B26" i="47"/>
  <c r="B29" i="47" s="1"/>
  <c r="B34" i="47" l="1"/>
  <c r="B38" i="47" l="1"/>
  <c r="B46" i="47" s="1"/>
  <c r="B42" i="47"/>
  <c r="B50" i="47" l="1"/>
  <c r="B54" i="47" s="1"/>
  <c r="B57" i="47" l="1"/>
  <c r="B60" i="47"/>
  <c r="B64" i="47"/>
  <c r="B68" i="47" l="1"/>
  <c r="B71" i="47" s="1"/>
  <c r="H39" i="28" l="1"/>
  <c r="H35" i="28"/>
  <c r="H47" i="35" l="1"/>
  <c r="H41" i="39" l="1"/>
  <c r="H32" i="39" l="1"/>
  <c r="Q99" i="36" l="1"/>
  <c r="H99" i="36"/>
  <c r="Q100" i="36"/>
  <c r="Q98" i="36"/>
  <c r="Q97" i="36"/>
  <c r="Q96" i="36"/>
  <c r="Q95" i="36"/>
  <c r="Q94" i="36"/>
  <c r="Q93" i="36"/>
  <c r="H124" i="36"/>
  <c r="H166" i="36"/>
  <c r="H162" i="36"/>
  <c r="H181" i="36"/>
  <c r="H178" i="36"/>
  <c r="H175" i="36"/>
  <c r="H172" i="36"/>
  <c r="H169" i="36"/>
  <c r="H119" i="36"/>
  <c r="H114" i="36"/>
  <c r="H113" i="36"/>
  <c r="H112" i="36"/>
  <c r="H111" i="36"/>
  <c r="H110" i="36"/>
  <c r="H106" i="36"/>
  <c r="H105" i="36"/>
  <c r="H104" i="36"/>
  <c r="H98" i="36"/>
  <c r="H69" i="36"/>
  <c r="H78" i="36"/>
  <c r="H33" i="36" l="1"/>
  <c r="H158" i="36"/>
  <c r="H153" i="36"/>
  <c r="H148" i="36"/>
  <c r="H142" i="36"/>
  <c r="H138" i="36"/>
  <c r="H134" i="36"/>
  <c r="H129" i="36"/>
  <c r="H100" i="36"/>
  <c r="H97" i="36"/>
  <c r="H96" i="36"/>
  <c r="H95" i="36"/>
  <c r="H94" i="36"/>
  <c r="H93" i="36"/>
  <c r="H89" i="36"/>
  <c r="H85" i="36"/>
  <c r="H84" i="36"/>
  <c r="H79" i="36"/>
  <c r="H77" i="36"/>
  <c r="H76" i="36"/>
  <c r="H71" i="36"/>
  <c r="H70" i="36"/>
  <c r="H64" i="36"/>
  <c r="H59" i="36"/>
  <c r="H55" i="36"/>
  <c r="H42" i="36"/>
  <c r="H38" i="36"/>
  <c r="H29" i="36"/>
  <c r="B11" i="36"/>
  <c r="A5" i="36"/>
  <c r="B31" i="36" l="1"/>
  <c r="B35" i="36" l="1"/>
  <c r="H186" i="36"/>
  <c r="D15" i="1" s="1"/>
  <c r="B40" i="36" l="1"/>
  <c r="B44" i="36" l="1"/>
  <c r="B48" i="36" s="1"/>
  <c r="B52" i="36" s="1"/>
  <c r="B57" i="36" l="1"/>
  <c r="B61" i="36" s="1"/>
  <c r="B66" i="36" s="1"/>
  <c r="B73" i="36" s="1"/>
  <c r="B81" i="36" l="1"/>
  <c r="B87" i="36" l="1"/>
  <c r="B91" i="36" l="1"/>
  <c r="B102" i="36" l="1"/>
  <c r="B108" i="36" s="1"/>
  <c r="B116" i="36" s="1"/>
  <c r="B121" i="36" s="1"/>
  <c r="B126" i="36" l="1"/>
  <c r="B131" i="36" l="1"/>
  <c r="B136" i="36" l="1"/>
  <c r="B140" i="36" l="1"/>
  <c r="B144" i="36" l="1"/>
  <c r="B150" i="36" l="1"/>
  <c r="B155" i="36" s="1"/>
  <c r="B160" i="36" l="1"/>
  <c r="B164" i="36" s="1"/>
  <c r="B168" i="36" s="1"/>
  <c r="B171" i="36" l="1"/>
  <c r="B174" i="36" l="1"/>
  <c r="B177" i="36" l="1"/>
  <c r="B180" i="36" s="1"/>
  <c r="B183" i="36" s="1"/>
  <c r="H141" i="9" l="1"/>
  <c r="H57" i="35" l="1"/>
  <c r="H127" i="9"/>
  <c r="H114" i="9" l="1"/>
  <c r="H103" i="9" l="1"/>
  <c r="H102" i="9"/>
  <c r="H101" i="9"/>
  <c r="H93" i="9"/>
  <c r="H94" i="9"/>
  <c r="H95" i="9"/>
  <c r="H96" i="9"/>
  <c r="H31" i="28" l="1"/>
  <c r="H38" i="35" l="1"/>
  <c r="H33" i="35"/>
  <c r="H28" i="35"/>
  <c r="H37" i="39" l="1"/>
  <c r="H162" i="9" l="1"/>
  <c r="H158" i="9"/>
  <c r="H155" i="9"/>
  <c r="H147" i="9" l="1"/>
  <c r="H40" i="9" l="1"/>
  <c r="H27" i="9" l="1"/>
  <c r="H59" i="39" l="1"/>
  <c r="H56" i="39"/>
  <c r="H53" i="39"/>
  <c r="H50" i="39"/>
  <c r="H46" i="39"/>
  <c r="H45" i="39"/>
  <c r="H33" i="39"/>
  <c r="H29" i="39"/>
  <c r="H28" i="39"/>
  <c r="H24" i="39"/>
  <c r="H16" i="39"/>
  <c r="B11" i="39"/>
  <c r="A5" i="39"/>
  <c r="B18" i="39" l="1"/>
  <c r="B26" i="39" s="1"/>
  <c r="H64" i="39" l="1"/>
  <c r="D14" i="1" s="1"/>
  <c r="B31" i="39"/>
  <c r="B35" i="39" l="1"/>
  <c r="B39" i="39" s="1"/>
  <c r="B43" i="39" l="1"/>
  <c r="B48" i="39" l="1"/>
  <c r="B52" i="39" s="1"/>
  <c r="B55" i="39" s="1"/>
  <c r="B58" i="39" s="1"/>
  <c r="B61" i="39" l="1"/>
  <c r="H151" i="9" l="1"/>
  <c r="H53" i="35" l="1"/>
  <c r="H52" i="35"/>
  <c r="H60" i="35"/>
  <c r="H118" i="9"/>
  <c r="H119" i="9"/>
  <c r="H19" i="9" l="1"/>
  <c r="H34" i="9"/>
  <c r="H123" i="9"/>
  <c r="H51" i="9"/>
  <c r="H55" i="9"/>
  <c r="H108" i="9" l="1"/>
  <c r="H46" i="9" l="1"/>
  <c r="H43" i="28" l="1"/>
  <c r="H20" i="28"/>
  <c r="H66" i="35" l="1"/>
  <c r="H63" i="35"/>
  <c r="H43" i="35" l="1"/>
  <c r="H42" i="35"/>
  <c r="H48" i="35" l="1"/>
  <c r="H24" i="35"/>
  <c r="H16" i="35"/>
  <c r="B11" i="35"/>
  <c r="A5" i="35"/>
  <c r="B18" i="35" l="1"/>
  <c r="B26" i="35" l="1"/>
  <c r="H70" i="35"/>
  <c r="D13" i="1" s="1"/>
  <c r="B30" i="35" l="1"/>
  <c r="B35" i="35" l="1"/>
  <c r="B40" i="35" s="1"/>
  <c r="B45" i="35" s="1"/>
  <c r="B50" i="35" l="1"/>
  <c r="B55" i="35" s="1"/>
  <c r="B59" i="35" l="1"/>
  <c r="B62" i="35" s="1"/>
  <c r="B65" i="35" s="1"/>
  <c r="B68" i="35" l="1"/>
  <c r="B13" i="9" l="1"/>
  <c r="B21" i="9" l="1"/>
  <c r="B29" i="9" l="1"/>
  <c r="B36" i="9" l="1"/>
  <c r="B42" i="9" l="1"/>
  <c r="H27" i="28" l="1"/>
  <c r="H139" i="28" s="1"/>
  <c r="H140" i="28" l="1"/>
  <c r="D11" i="1" s="1"/>
  <c r="B48" i="9"/>
  <c r="B11" i="28"/>
  <c r="A5" i="28"/>
  <c r="B53" i="9" l="1"/>
  <c r="B29" i="28"/>
  <c r="B57" i="9" l="1"/>
  <c r="B61" i="9" s="1"/>
  <c r="B33" i="28"/>
  <c r="B37" i="28" l="1"/>
  <c r="B65" i="9"/>
  <c r="B70" i="9" s="1"/>
  <c r="B74" i="9" s="1"/>
  <c r="B78" i="9" s="1"/>
  <c r="B82" i="9" s="1"/>
  <c r="B86" i="9" s="1"/>
  <c r="B90" i="9" s="1"/>
  <c r="B98" i="9" s="1"/>
  <c r="B105" i="9" s="1"/>
  <c r="B111" i="9" s="1"/>
  <c r="B116" i="9" s="1"/>
  <c r="B121" i="9" s="1"/>
  <c r="B125" i="9" s="1"/>
  <c r="B129" i="9" s="1"/>
  <c r="B133" i="9" s="1"/>
  <c r="B137" i="9" s="1"/>
  <c r="B143" i="9" s="1"/>
  <c r="B41" i="28" l="1"/>
  <c r="B45" i="28" l="1"/>
  <c r="H109" i="9" l="1"/>
  <c r="B49" i="28" l="1"/>
  <c r="B54" i="28" l="1"/>
  <c r="B59" i="28" s="1"/>
  <c r="B63" i="28" s="1"/>
  <c r="B68" i="28" s="1"/>
  <c r="B72" i="28" s="1"/>
  <c r="B76" i="28" s="1"/>
  <c r="H88" i="9"/>
  <c r="H84" i="9"/>
  <c r="H76" i="9"/>
  <c r="H80" i="9"/>
  <c r="H72" i="9"/>
  <c r="H68" i="9"/>
  <c r="B81" i="28" l="1"/>
  <c r="B85" i="28" s="1"/>
  <c r="A11" i="1"/>
  <c r="B89" i="28" l="1"/>
  <c r="B93" i="28" s="1"/>
  <c r="B97" i="28" s="1"/>
  <c r="B101" i="28" s="1"/>
  <c r="B105" i="28" s="1"/>
  <c r="B111" i="28" s="1"/>
  <c r="B115" i="28" s="1"/>
  <c r="H63" i="9"/>
  <c r="H167" i="9" l="1"/>
  <c r="D10" i="1" s="1"/>
  <c r="D17" i="1" s="1"/>
  <c r="A5" i="9"/>
  <c r="B120" i="28" l="1"/>
  <c r="B123" i="28" s="1"/>
  <c r="B127" i="28" s="1"/>
  <c r="B131" i="28" s="1"/>
  <c r="B134" i="28" s="1"/>
  <c r="B137" i="28" s="1"/>
  <c r="A10" i="1"/>
  <c r="B149" i="9" l="1"/>
  <c r="B153" i="9" s="1"/>
  <c r="B157" i="9" s="1"/>
  <c r="B160" i="9" s="1"/>
  <c r="B164" i="9" s="1"/>
</calcChain>
</file>

<file path=xl/sharedStrings.xml><?xml version="1.0" encoding="utf-8"?>
<sst xmlns="http://schemas.openxmlformats.org/spreadsheetml/2006/main" count="879" uniqueCount="533">
  <si>
    <t>Objekt:</t>
  </si>
  <si>
    <t>Poz.</t>
  </si>
  <si>
    <t>Opis postavke</t>
  </si>
  <si>
    <t>Vrednost brez DDV</t>
  </si>
  <si>
    <t>STROJNE INŠTALACIJE IN STROJNA OPREMA</t>
  </si>
  <si>
    <t>Količina</t>
  </si>
  <si>
    <t>Cena</t>
  </si>
  <si>
    <t>Vrednost</t>
  </si>
  <si>
    <t>(€)</t>
  </si>
  <si>
    <t>enota</t>
  </si>
  <si>
    <t>mere</t>
  </si>
  <si>
    <t>kos</t>
  </si>
  <si>
    <t>kpl</t>
  </si>
  <si>
    <t>Ostala dela</t>
  </si>
  <si>
    <t>ocena</t>
  </si>
  <si>
    <t>Skupaj:</t>
  </si>
  <si>
    <t xml:space="preserve">Dezinfekcija </t>
  </si>
  <si>
    <t>m</t>
  </si>
  <si>
    <t>ali enakovredno</t>
  </si>
  <si>
    <t>Pred dobavo sanitarnih elementov in njihovo montažo je potrebno vse tipe sanitarnih elementov uskladiti z željami investitorja in jih uskladiti s projektom notranje opreme.</t>
  </si>
  <si>
    <t>ø50</t>
  </si>
  <si>
    <t>ø32</t>
  </si>
  <si>
    <t>Merjenje in volumenska nastavitev</t>
  </si>
  <si>
    <t>Merjenje in volumska nastavitev dovodnih in odvodnih elementov, količin zraka, umerjanje ventilatorjev, ter nastavljanje smeri vpiha zraka za vse prezračevalne elemente</t>
  </si>
  <si>
    <t>Prezračevalni odvodni ventil</t>
  </si>
  <si>
    <t>Prezračevalna vratna rešetka</t>
  </si>
  <si>
    <t>SKUPAJ CENA BREZ DDV:</t>
  </si>
  <si>
    <t>€</t>
  </si>
  <si>
    <t>POPIS MATERIALA IN DEL</t>
  </si>
  <si>
    <t>Kondenčni sifon z vodno in smradno zaporo s kroglico, priključkom ø32 z holandsko matico in odvodom DN40</t>
  </si>
  <si>
    <t>2.</t>
  </si>
  <si>
    <t>ø100</t>
  </si>
  <si>
    <t>z vsem pritrdilnim in tesnilnim materialom</t>
  </si>
  <si>
    <t>Umivalnik s stoječo mešalno armaturo</t>
  </si>
  <si>
    <t>Ogledalo</t>
  </si>
  <si>
    <t>Etažera</t>
  </si>
  <si>
    <t>Držalo za tekoče milo</t>
  </si>
  <si>
    <t>Podstavek z WC metlico</t>
  </si>
  <si>
    <t>z vsem pritrdilnim in tesnilnim materialom,</t>
  </si>
  <si>
    <t>Ustreza: HL tip: S136N ali enakovredno</t>
  </si>
  <si>
    <t>Notranja vodovodna inštalacija</t>
  </si>
  <si>
    <t>kg</t>
  </si>
  <si>
    <t>Zagon s preizkusnim delovanjem</t>
  </si>
  <si>
    <t xml:space="preserve"> - vakumiranje sistema
- polnjenje sistema z medijem</t>
  </si>
  <si>
    <t>Ustreza: HL138  ali enakovredno</t>
  </si>
  <si>
    <t>Podometni kondenčni sifon</t>
  </si>
  <si>
    <r>
      <t>m</t>
    </r>
    <r>
      <rPr>
        <b/>
        <i/>
        <vertAlign val="superscript"/>
        <sz val="10"/>
        <rFont val="Arial Narrow"/>
        <family val="2"/>
        <charset val="238"/>
      </rPr>
      <t>2</t>
    </r>
  </si>
  <si>
    <t>Prezračevalni dovodni ventil</t>
  </si>
  <si>
    <t>ø125</t>
  </si>
  <si>
    <t xml:space="preserve">Talni sifon DN50 </t>
  </si>
  <si>
    <t>Kompletna straniščna školjka, z izpustom v steno, vključno s sedežno desko iz poliuretana,</t>
  </si>
  <si>
    <t>WC stenska školjka s podometnim izplakovalnim kotličkom</t>
  </si>
  <si>
    <t xml:space="preserve"> - s PO splakovalnikom za stensko WC školjko, aktiviranje spredaj, z dvokoličinsko splakovalno tehniko, z izolacijo proti rošenju, s priključkom vode R1/2" z integriranim kotnim ventilom in krmilnim kolesom, zaščitnimi čepi, vgradno zaščito za servisno odprtino, odtočnim kolenom ø90/ø90, prehodnim kosom  ø90/ø110, 2 navojni palici M12 za pritrditev keramike, 4 stenska sidra
 - z montažnim podometnim elementom za vgradnjo v suhomontažne stenske inštalacije ali predstensko montažo, za stenski WC in pritrditev opor in držajev, </t>
  </si>
  <si>
    <t>Podajalnik zloženih papirnatih brisač</t>
  </si>
  <si>
    <t>Podajalnik za toaletni papir</t>
  </si>
  <si>
    <t>Označitev in shema</t>
  </si>
  <si>
    <t>Označitev strojnih inštalacij objekta v obliki napisnih tablic  z imenom linije, smernimi puščicami v ustrezni barvi skladno z DIN 2403, skupaj z generalno shemo sistema, tiskana v barvni tehniki, v plastificiranem prozornem ovoju, nameščena na vidno mesto na višino 1.5 m.</t>
  </si>
  <si>
    <t xml:space="preserve">Vakumiranje in polnjenje sistema, </t>
  </si>
  <si>
    <t xml:space="preserve">Prezračevanje lekarne </t>
  </si>
  <si>
    <t>4.4.</t>
  </si>
  <si>
    <t>Ustreza: školjka po izbiri arhitekta</t>
  </si>
  <si>
    <t>podometni element: Geberit: tip: Omega Duofix, element za stenski WC s PO splakovalnikom in aktivirno tipko po izbiri arhitekta</t>
  </si>
  <si>
    <t>Ustreza: po izbiri arhitekta</t>
  </si>
  <si>
    <t>Tesnostni preizkus kanalizacijskih vodov pred izvedbo zapiranja konstrukcij z izdelavo zapisnika.</t>
  </si>
  <si>
    <t>Zunanja enota split klimatske naprave</t>
  </si>
  <si>
    <t>Predizolirane,  bakrene cevi za povezavo  notranje in zunanje enote split sistema</t>
  </si>
  <si>
    <r>
      <t xml:space="preserve">Cu </t>
    </r>
    <r>
      <rPr>
        <i/>
        <sz val="10"/>
        <rFont val="Calibri"/>
        <family val="2"/>
        <charset val="238"/>
      </rPr>
      <t>ø</t>
    </r>
    <r>
      <rPr>
        <i/>
        <sz val="10"/>
        <rFont val="Arial Narrow"/>
        <family val="2"/>
        <charset val="238"/>
      </rPr>
      <t>6,35</t>
    </r>
  </si>
  <si>
    <t>Cu ø9,52</t>
  </si>
  <si>
    <t>Skupaj - notranja vodovodna inštalacija:</t>
  </si>
  <si>
    <t>4.5.</t>
  </si>
  <si>
    <t>4.5</t>
  </si>
  <si>
    <t xml:space="preserve">Izvajalec mora omogočati stalen, prost in vzdrževan dostop za potrebe intervencije oz. vzdrževanja  </t>
  </si>
  <si>
    <t>Izkopi za jarke, kanale in jaške vključujejo odmet na rob jarka oz. na tovorno vozilo in odvoz na deponijo</t>
  </si>
  <si>
    <t>Vsi vgrajeni materiali v času gradnje morajo biti zaščiteni proti poškodbam v času gradnje.</t>
  </si>
  <si>
    <t>Vse mere kontrolirati na objektu.</t>
  </si>
  <si>
    <t>Upoštevati vsa dodatna navodila nadzora in projektanta.</t>
  </si>
  <si>
    <t>Pri sestavi ponudbe upoštevati:</t>
  </si>
  <si>
    <t>Pri vseh opisih delovnih postavk smiselno veljajo splošna določila standardiziranih opisov del.</t>
  </si>
  <si>
    <t xml:space="preserve">Ponudnik je dolžan pri ponudbi upoštevati vse povezane stroške, ki so potrebni za tehnično pravilno izvedbo del, ki jih ponuja v izvedbo (kot npr. razni pritrdilni material, vezni, tesnilni material, podkonstrukcije  in podobno. </t>
  </si>
  <si>
    <t>V ceni upoštevati:</t>
  </si>
  <si>
    <t>vsa pripravljalna in zaključna dela</t>
  </si>
  <si>
    <t>ves potreben transport</t>
  </si>
  <si>
    <t>vse dobave in nabave materialov ter veznih in montažnih materialov,</t>
  </si>
  <si>
    <t>vso potrebno ročno in strojno mehanizacijo,</t>
  </si>
  <si>
    <t>vse horizontalne in vertikalne prenose ter prevoze na gradbišču in do gradbišča,</t>
  </si>
  <si>
    <t>vse delovne odre,</t>
  </si>
  <si>
    <t>dobavo vseh pritrdilnih materialov,</t>
  </si>
  <si>
    <t xml:space="preserve"> Izvajalec je dolžan pri sestavi ponudbe in izvajanju del upoštevati vse grafične in tekstualne dela projekta. V primeru tiskarskih napak in neskladij v projektu je dolžan na to opozoriti projektanta pred oddajo ponudbe.</t>
  </si>
  <si>
    <t xml:space="preserve">Naročnik bo pri pregledu ponudb preveril ustreznost ponudbenih cen glede na zahtevan material ali opremo. </t>
  </si>
  <si>
    <t>SPLOŠNE OPOMBE K OPISU DEL</t>
  </si>
  <si>
    <t>Ustreza: umivalnik in armatura - po izbiri arhitekta</t>
  </si>
  <si>
    <t>Ogledalo, dimenzije 600/400/4mm s posnetimi robovi in lučko, vključno s pritrdilnim in obešalnim materialom</t>
  </si>
  <si>
    <t>Izolacija prezračevalnih kanalov  s fleksibilno zaprtocelično izolacijo iz sintetičnega kavčuka z visoko upornostjo proti difuziji vodne pare in nizko toplotno prevodnostjo. Vključno s samolepilnimi trakovi in lepilom. Material je samougasljiv, ne kaplja in ne širi ognja.
Tehnični podatki:
- toplotna prevodnost  λ ≤ 0,034 W/m.K pri 0 °C
- koeficient upora proti difuziji vodne pare je μ ≥ 10.000
- za temperaturno področje od -50°C do + 110°C (lepljenje na površine do 85°C)
- požarni razred B-s3,d0 po EN 13501-1</t>
  </si>
  <si>
    <t>Kaiflex  tip: ST-9-RL odvodni kanali odtočnega zraka (v medstropovni konstrukciji)</t>
  </si>
  <si>
    <t>Ustreza: Kaiflex  tip: ST ali enakovredno</t>
  </si>
  <si>
    <t>Izolacija prezračevalnih kanalov  s fleksibilno zaprtocelično izolacijo iz sintetičnega kavčuka z visoko upornostjo proti difuziji vodne pare in nizko toplotno prevodnostjo. Vključno s samolepilnimi trakovi in lepilom. Material je samougasljiv, ne kaplja in ne širi ognja.
Tehnični podatki:
 -  toplotna prevodnost  λ ≤ 0,034 W/m.K pri 0 °C
 - koeficient upora proti difuziji vodne pare je μ ≥ 10.000
 - za temperaturno področje od -50°C do + 110°C (lepljenje na površine do 85°C)
 - požarni razred B-s3,d0 po EN 13501-1</t>
  </si>
  <si>
    <t>Kaiflex  tip: ST-19-RL</t>
  </si>
  <si>
    <t>Kaiflex  tip: ST-32-RL</t>
  </si>
  <si>
    <t>ø80</t>
  </si>
  <si>
    <t>Toplotna izolacija zračnih kanalov - dovodni kanali vtočnega zraka v medstropovni konstrukciji in odvodni kanali zavrženega zraka v neogrevanih prostorih</t>
  </si>
  <si>
    <t>ø315</t>
  </si>
  <si>
    <t>Zunanja samodvižna žaluzija za zaščito odprtin pred zunanjimi vplivi (dež, ptice, insekti), izdelana iz   nosilnega okvirja, prečnih, posebno oblikovanih lamel iz PVC materiala, ter zaščitne pocinkane žične mreže, pritrjena direktno na steno, vključno z montažnim in tesnilnim materialom</t>
  </si>
  <si>
    <t>Elektro komunikacijska povezava, med notranjimi enotami in zunanjo enoto</t>
  </si>
  <si>
    <t>Elektro komunikacijska povezava med notranjimi enotami in zunanjo enote</t>
  </si>
  <si>
    <t xml:space="preserve"> - nastavitve parametrov delovanja
 - poskusni zagon in pregled poskusnega delovanja
 - poučevanje osebja
 - pisna navodila v slovenskem jeziku</t>
  </si>
  <si>
    <t xml:space="preserve"> - Dimenzija povezovalnih cevi: Cu 6,35/9,52 mm
 - Max. dovoljena razdalja povezovalnih cevi: od 3 do 20 m
 - Max. dovoljena višinska razlika povezovalnih cevi zunanje in notranje enote: 15 m
 - Območje delovanja: hlajenje od -10°C do +43°C, gretje od -15° do +24°C
</t>
  </si>
  <si>
    <t>Ustreza: Panasonic tip: CU-Z25UBEA ali enakovredno</t>
  </si>
  <si>
    <t>Notranja  kanalska enota split klimatskega sistema</t>
  </si>
  <si>
    <t>Ustreza: dobavitelj Bossplast tip: DECO RONDO ali enakovredno</t>
  </si>
  <si>
    <t>Kompaktna prezračevalna naprava s protitočnim prenosnikom  toplote</t>
  </si>
  <si>
    <t>,,</t>
  </si>
  <si>
    <t>Ventilatorja sta direktno gnana, z enojnim sesanjem, z nazaj zakrivljenimi visoko učinkovitimi radialnimi rotorji. Ventilatorja sta gnana s pomočjo energijsko varčnih elektronsko krmiljenih (EC) motorjev z integrirano krmilno elektroniko za zvezno regulacijo hitrosti. Njihovo hitrost lahko izbiramo preko daljinskega upravljalnika v treh stopnjah. Vse tri stopnje hitrosti se lahko nastavijo zvezno, posebej za dovodni in posebej za odvodni ventilator. Ventilatorji so vgrajeni tako, da ne povzročajo tresljajev. Rotor je uravnotežen, ležaji pa trajno podmazani tako, da ne potrebujejo nobenega vzdrževanja.
Ventilatorja sta v osnovi predvidena za delovanje s konstantnim pretokom zraka.</t>
  </si>
  <si>
    <t>V napravi je integrirana elektro-krmilna plošča z mikroprocesorskim krmilnikom ter montirani in ožičeni vsi potrebni elementi regulacije, vključno s servisnim stikalom. Vsi delovni in statusni parametri  se lahko nastavijo in spremljajo preko uporabniku prijaznega daljinskega upravljalnika delujočega na dotik ali preko standardno vgrajenega komunikacijskega vmesnika z Modbus protokolom.</t>
  </si>
  <si>
    <t xml:space="preserve">Pripravljalna dela, zarisovanje, drobni montažni material, meritve in izdelava zapisnikov, zaključna dela, splošni, manipulativni in transportni stroški, pospravljanje in prevoz odpadkov na deponijo. </t>
  </si>
  <si>
    <r>
      <t>Tehnični podatki:
 - Pretok zraka h/g: 630/630 m</t>
    </r>
    <r>
      <rPr>
        <vertAlign val="superscript"/>
        <sz val="10"/>
        <rFont val="Arial Narrow"/>
        <family val="2"/>
      </rPr>
      <t>3</t>
    </r>
    <r>
      <rPr>
        <sz val="10"/>
        <rFont val="Arial Narrow"/>
        <family val="2"/>
        <charset val="238"/>
      </rPr>
      <t xml:space="preserve">/h
 - Raven zvočnega tlaka: hlajenje: 33 / 27 / 24 dB(A)
</t>
    </r>
    <r>
      <rPr>
        <sz val="10"/>
        <rFont val="Arial Narrow"/>
        <family val="2"/>
      </rPr>
      <t xml:space="preserve"> - Raven zvočnega tlaka: ogrevanje: 35 / 27 / 24 dB(A)
 - napajanje iz zunanje enote</t>
    </r>
  </si>
  <si>
    <t xml:space="preserve">dim: 78x56mm </t>
  </si>
  <si>
    <t xml:space="preserve">Z napravo se standardno dobavi daljinski upravljalnik BDT-Touch, z 10 m povezovalnega kabla s konektorji, s prostorskim tipalom v daljinskem upravljalniku, z digitalno vhodno/izhodnimi moduli, z možnostjo  nastavitve regulacijskih funkcij prilagojenih  zahtevam naročnika. </t>
  </si>
  <si>
    <r>
      <t xml:space="preserve"> - vk</t>
    </r>
    <r>
      <rPr>
        <sz val="10"/>
        <rFont val="Arial Narrow"/>
        <family val="2"/>
      </rPr>
      <t>ljučno z  montažo in ožičenjem vseh elementov regulacije in daljinskega upravljalnika</t>
    </r>
    <r>
      <rPr>
        <sz val="10"/>
        <rFont val="Arial Narrow"/>
        <family val="2"/>
        <charset val="238"/>
      </rPr>
      <t xml:space="preserve">
' - vključno z navojnimi palicami za  podstropno postavitev prezračevalne naprave
 - s priklopom elektro in signalnega kabla na prezračevalno napravo</t>
    </r>
  </si>
  <si>
    <t>Prehodni kos</t>
  </si>
  <si>
    <t>Prehodni kos iz pravokotnih priključkov na cevni razvod prezračevalnih cevi</t>
  </si>
  <si>
    <t>Ustreza: dobavitelj Bossplast tip: Tecnoventil TTA ali enakovredno</t>
  </si>
  <si>
    <t>ø160</t>
  </si>
  <si>
    <t xml:space="preserve">ø80 </t>
  </si>
  <si>
    <t xml:space="preserve">ø125 </t>
  </si>
  <si>
    <t>ø180</t>
  </si>
  <si>
    <t>Ustreza: dobavitelj Bossplast tip: B-USAV ali enakovredno</t>
  </si>
  <si>
    <t>Prezračevalni okrogli 'SPIRO' kanali</t>
  </si>
  <si>
    <r>
      <t xml:space="preserve">DECO RONDO </t>
    </r>
    <r>
      <rPr>
        <i/>
        <sz val="10"/>
        <rFont val="Symbol"/>
        <family val="1"/>
        <charset val="2"/>
      </rPr>
      <t>f</t>
    </r>
    <r>
      <rPr>
        <i/>
        <sz val="10"/>
        <rFont val="Arial Narrow"/>
        <family val="2"/>
      </rPr>
      <t xml:space="preserve">100 </t>
    </r>
    <r>
      <rPr>
        <i/>
        <sz val="10"/>
        <rFont val="Arial Narrow"/>
        <family val="2"/>
        <charset val="238"/>
      </rPr>
      <t>SW (RAL 9002)</t>
    </r>
  </si>
  <si>
    <r>
      <t xml:space="preserve">DECO RONDO </t>
    </r>
    <r>
      <rPr>
        <i/>
        <sz val="10"/>
        <rFont val="Symbol"/>
        <family val="1"/>
        <charset val="2"/>
      </rPr>
      <t>f</t>
    </r>
    <r>
      <rPr>
        <i/>
        <sz val="10"/>
        <rFont val="Arial Narrow"/>
        <family val="2"/>
        <charset val="238"/>
      </rPr>
      <t>80 SW (RAL 9002)</t>
    </r>
  </si>
  <si>
    <t>Notranja enota toplotne črpalke</t>
  </si>
  <si>
    <t xml:space="preserve">PVC cev ø100 </t>
  </si>
  <si>
    <t>Ustreza: UPONOR Unipipe PLUS ali enakovredno</t>
  </si>
  <si>
    <t>Hidravlično uravnovešanje sistema za ogrevanje</t>
  </si>
  <si>
    <t>Tlačni preizkus inštalacije v skladu z SIST EN 14276-2 z zapisnikom o tlačnem preizkusu</t>
  </si>
  <si>
    <t>1.</t>
  </si>
  <si>
    <t>3.</t>
  </si>
  <si>
    <t>5.</t>
  </si>
  <si>
    <t>6.</t>
  </si>
  <si>
    <t>Hlajenje robotiziranega skladišča</t>
  </si>
  <si>
    <t>Ustreza: armatura po izbiri arhitekta 
podometni element: Geberit Duofix ali enakovredno</t>
  </si>
  <si>
    <t xml:space="preserve"> - z montažnim podometnim elementom  z traverzo za armaturne priključke </t>
  </si>
  <si>
    <t xml:space="preserve">Nizkošumni sistem cevi za odtočno kanalizacijo </t>
  </si>
  <si>
    <t>Ustreza: Poliphon / dblue ali enakovredno</t>
  </si>
  <si>
    <t>Ustreza: HL440 ali enakovredno</t>
  </si>
  <si>
    <t>Podometni sifon za priključitev pomivalnega stroja</t>
  </si>
  <si>
    <t>Izvedba tlačnega preizkusa vodovodne napeljave, spuščanje vode v instalacijo, nastavitev pretoka vode na iztočnih armaturah, atesti, z zapisnikom</t>
  </si>
  <si>
    <t xml:space="preserve">Krogelni ventil za priključek hladne vode za pomivalni stroj </t>
  </si>
  <si>
    <t xml:space="preserve">Krogelni kotni ventil za priključek hladne vode za pomivalni stroj, s filtrom, DN15/DN20, vključno s tesnilnim in pritrdilnim materialom   </t>
  </si>
  <si>
    <t>Stoječa armatura za pomivalno korito</t>
  </si>
  <si>
    <t>Ustreza: KAIMANN  tip: KAIFLEX PE-AB 9mm ali enakovredno</t>
  </si>
  <si>
    <r>
      <t>Tehnični podatki:
 - Nazivna moč: 
hlajenje: Qh = 2,5 kW (0,85-3,2) / (35</t>
    </r>
    <r>
      <rPr>
        <vertAlign val="superscript"/>
        <sz val="10"/>
        <rFont val="Arial Narrow"/>
        <family val="2"/>
      </rPr>
      <t>0</t>
    </r>
    <r>
      <rPr>
        <sz val="10"/>
        <rFont val="Arial Narrow"/>
        <family val="2"/>
        <charset val="238"/>
      </rPr>
      <t>C/26</t>
    </r>
    <r>
      <rPr>
        <vertAlign val="superscript"/>
        <sz val="10"/>
        <rFont val="Arial Narrow"/>
        <family val="2"/>
      </rPr>
      <t>0</t>
    </r>
    <r>
      <rPr>
        <sz val="10"/>
        <rFont val="Arial Narrow"/>
        <family val="2"/>
        <charset val="238"/>
      </rPr>
      <t>C)
gretje: Qgr = 3,2 kW (0,85-4,6) / (7</t>
    </r>
    <r>
      <rPr>
        <vertAlign val="superscript"/>
        <sz val="10"/>
        <rFont val="Arial Narrow"/>
        <family val="2"/>
      </rPr>
      <t>0</t>
    </r>
    <r>
      <rPr>
        <sz val="10"/>
        <rFont val="Arial Narrow"/>
        <family val="2"/>
        <charset val="238"/>
      </rPr>
      <t>C/20</t>
    </r>
    <r>
      <rPr>
        <vertAlign val="superscript"/>
        <sz val="10"/>
        <rFont val="Arial Narrow"/>
        <family val="2"/>
      </rPr>
      <t>0</t>
    </r>
    <r>
      <rPr>
        <sz val="10"/>
        <rFont val="Arial Narrow"/>
        <family val="2"/>
        <charset val="238"/>
      </rPr>
      <t>C)
 - Energetski razred: SEER = 5,9 razred A+; 
                                  SCOP = 4,2 razred A+
 - Pdesign pri -10°C = 2,6kW
 - Napajanje - hlaj.: 0,58 (0,24-0,85)kW/230V-50 Hz
 - Napajanje - gretje.: 0,80 (0,23-1,25)kW/230V-50 Hz
 - Pretok zraka h/g: 1722 / 1632 m</t>
    </r>
    <r>
      <rPr>
        <vertAlign val="superscript"/>
        <sz val="10"/>
        <rFont val="Arial Narrow"/>
        <family val="2"/>
      </rPr>
      <t>3</t>
    </r>
    <r>
      <rPr>
        <sz val="10"/>
        <rFont val="Arial Narrow"/>
        <family val="2"/>
        <charset val="238"/>
      </rPr>
      <t>/h
 - Raven zvočnega tlaka: hlaj. 46dB(A)//gretje: 47dB(A
  - Dimenzije (V x Š x G)/teža: 542x780x289 mm/33kg
 - Medij: R32</t>
    </r>
  </si>
  <si>
    <t>Izpiranje inštalacije in dezinfekcija cevnih razvodov, vključno s poročilom o mikrobiološki analizi vode s strani pooblaščene inštitucije NIJZ (SIST EN 805, navodila DVGW W 291)</t>
  </si>
  <si>
    <t>PP cev za odvod kondenza iz notranjih enot klimatskih naprav, vključno z vsemi fazonskimi kosi sifoni, spojnim in tesnilnim materialom, s penasto parazaporno izolacijo debeline 11mm, s povezavo na najbližjo meteorno kanalizacijo ali ponikanje</t>
  </si>
  <si>
    <t>ø40</t>
  </si>
  <si>
    <t>7.</t>
  </si>
  <si>
    <t>PP cev za odvod kondenza iz prezračevalne naprave, vključno z vsemi fazonskimi kosi sifoni, spojnim in tesnilnim materialom, s penasto parazaporno izolacijo debeline 11mm, s povezavo na najbližjo meteorno kanalizacijo ali ponikanje</t>
  </si>
  <si>
    <t xml:space="preserve">Nizkošumni sistem troslojnih cevi in fitingov za razvod odpadne vode, izdelane iz polipropilena  ojačanega z minerali, (PP-POLIcomp/PP-MD/PP-POLIcomp), izdelane v skladu z EN1451-1 (dimenzije) in EN 13501 (požarna odpornost),  s stopnjo hrupa 19dB (pri pretoku 4l/s), odporne na visoke temperature do +95°C, odporne na kemikaliije, zunanji sloj odporen na udarce, vključno s fazonskimi kosi, gumi tesnili, čistilnimi kosi, ter obešalnim in pritrdilnim materialom </t>
  </si>
  <si>
    <t xml:space="preserve">Kondenčni sifon z vodno in smradno zaporo s kroglico, za kasetne enote, za montažo pod spuščenim stropom </t>
  </si>
  <si>
    <t xml:space="preserve">Kondenčni sifon z vodno in smradno zaporo s kroglico, priključkom ø32 z holandsko matico in odvodom ø40 </t>
  </si>
  <si>
    <t>Zunanja split enota klimatske naprave, namenjena za zunanjo montažo - zaščitena pred vremenskimi vplivi, z vgrajenim inverterskim kompresorjem, zračno hlajenim kondenzatorjem in vsemi potrebnimi elementi za zaščito, krmiljenje in regulacijo enote za delovanje. Hladilno sredstvo R32. Naprava je kompletne izvedbe z vso interno cevno in elektro instalacijo, varnostno ter funkcijsko mikroprocesorsko avtomatiko - vključno z instrumenti za nadzor in kontrolo delovanja.</t>
  </si>
  <si>
    <t xml:space="preserve"> - z žičnim  stenskim upravljalnikom </t>
  </si>
  <si>
    <t>Hlajenje IT prostora</t>
  </si>
  <si>
    <t>Zunanja split enota klimatske naprave, namenjena za zunanjo montažo - zaščitena pred vremenskimi vplivi, z vgrajenim inverterskim kompresorjem, zračno hlajenim kondenzatorjem in vsemi potrebnimi elementi za zaščito, krmiljenje in regulacijo enote za delovanje. Hladilno sredstvo R32.  Enota je namenjana za celoletno delovanje 24/7. 
Primerno za tehnične sobe / server sobe. Naprava je kompletne izvedbe z vso interno cevno in elektro instalacijo, varnostno ter funkcijsko mikroprocesorsko avtomatiko - vključno z instrumenti za nadzor in kontrolo delovanja.</t>
  </si>
  <si>
    <t xml:space="preserve"> - Dimenzija povezovalnih cevi: Cu 6,35/9,52 mm
 - Max. dovoljena razdalja povezovalnih cevi: od 3 do 20 m
 - Max. dovoljena višinska razlika povezovalnih cevi zunanje in notranje enote: 15 m
 - Območje delovanja: hlajenje od -25°C do +43°C, gretje od -15° do +24°C
</t>
  </si>
  <si>
    <t>Ustreza: Panasonic tip: CU-Z25YKEA ali enakovredno</t>
  </si>
  <si>
    <t>Notranja stenska enota mono split klimatskega sistema</t>
  </si>
  <si>
    <t>Zunanja enota mono split klimatske naprave</t>
  </si>
  <si>
    <r>
      <t xml:space="preserve">Tehnični podatki:
 - Nazivna moč: hlajenje: 2,5kW // gretje: 3,4kW
 - Pretok zraka h/g: 12,7 / 14,8 m3/min
 - Raven zvočnega tlaka: hlajenje: 21 / 25 / 39 dB(A)
</t>
    </r>
    <r>
      <rPr>
        <sz val="10"/>
        <rFont val="Arial Narrow"/>
        <family val="2"/>
      </rPr>
      <t xml:space="preserve"> - Raven zvočnega tlaka: ogrevanje: 22 / 27 / 41 dB(A)
 - napajanje iz zunanje enote</t>
    </r>
  </si>
  <si>
    <t xml:space="preserve"> - Dimenzije notranje enote (V x Š x G/teža):  295x870x229 mm / 11kg
 -  Dim. povezovalnih cevi (tek/plin): 6,35/9,52 mm</t>
  </si>
  <si>
    <t xml:space="preserve"> - Dimenzije notranje enote (V x Š x G/teža):  200x750x640 mm / 19kg
 -  Dim. povezovalnih cevi (tek/plin): 6,35/9,52 mm</t>
  </si>
  <si>
    <t>ø32 upoštevano pri vodovodni inštalaciji</t>
  </si>
  <si>
    <t>ø40 upoštevano pri vodovodni inštalaciji</t>
  </si>
  <si>
    <t>ø32 - upoštevano pri vodovodni inštalaciji</t>
  </si>
  <si>
    <t>ø40 - upoštevano pri vodovodni inštalaciji</t>
  </si>
  <si>
    <t>Zunanja enota toplotne črpalke</t>
  </si>
  <si>
    <t xml:space="preserve">PP cev za odvod kondenza iz prezračevalne naprave   in povezava na najbližji obstoječi odvod kondenza </t>
  </si>
  <si>
    <r>
      <t xml:space="preserve"> - vk</t>
    </r>
    <r>
      <rPr>
        <sz val="10"/>
        <rFont val="Arial Narrow"/>
        <family val="2"/>
      </rPr>
      <t xml:space="preserve">ljučno s sifonom </t>
    </r>
    <r>
      <rPr>
        <sz val="10"/>
        <rFont val="Arial Narrow"/>
        <family val="2"/>
        <charset val="238"/>
      </rPr>
      <t>SYS02 za prezračevalne naprave</t>
    </r>
  </si>
  <si>
    <t>Kombinirana zaporna žaluzija za zajem / izpuh zraka</t>
  </si>
  <si>
    <t>Kombinirana zaporna žaluzija za zajem / izpuh zraka, namenjena in dimenzijsko usklajena z napravo Eta K-F, zatesnjena. Opremljena z motornim pogonom s povratno vzmetjo (01) AC230V 4Nm</t>
  </si>
  <si>
    <t xml:space="preserve">Kondenčni sifon z vodno in smradno zaporo s kroglico, za prezračevalne naprave, za montažo pod spuščenim stropom </t>
  </si>
  <si>
    <t xml:space="preserve">Zunanja prezračevalna rešetka na kanalu za dovod/odvod zraka za prezračevalno napravo </t>
  </si>
  <si>
    <t>Al zaščitna rešetka, za odvod zraka z zaščitno mrežico pred zunanjimi vplivi (dež, ptice, insekti), izdelana iz nosilnega okvirja, prečnih, posebno oblikovanih lamel pritrjena direktno na kanal, vključno z montažnim in tesnilnim materialom</t>
  </si>
  <si>
    <t>ø200</t>
  </si>
  <si>
    <t>ø250</t>
  </si>
  <si>
    <t xml:space="preserve"> - V sklopu dobave in montaže naprave je zajet tudi prvi zagon naprave in šolanje uporabnika s strani pooblaščenega servisa.</t>
  </si>
  <si>
    <t>Ustreza: upoštevano pri prezračevalni napravi</t>
  </si>
  <si>
    <r>
      <t>Pravokotni zračni kanali, izdelani iz jeklene pocinkane pločevine skladno z EN 10346, EN 10143</t>
    </r>
    <r>
      <rPr>
        <sz val="10"/>
        <color rgb="FFFF0000"/>
        <rFont val="Arial Narrow"/>
        <family val="2"/>
      </rPr>
      <t>,</t>
    </r>
    <r>
      <rPr>
        <sz val="10"/>
        <rFont val="Arial Narrow"/>
        <family val="2"/>
        <charset val="238"/>
      </rPr>
      <t xml:space="preserve"> z merami in oblikami po EN 1505 za prečno pravo-kotne, trdnosti in tesnosti po SIST EN 1505 za prečno pravo-kotne, debeline po DIN 24190 in DIN 24191.
Pri vseh spremembah smeri za več kot 30</t>
    </r>
    <r>
      <rPr>
        <vertAlign val="superscript"/>
        <sz val="10"/>
        <rFont val="Arial Narrow"/>
        <family val="2"/>
      </rPr>
      <t>0</t>
    </r>
    <r>
      <rPr>
        <sz val="10"/>
        <rFont val="Arial Narrow"/>
        <family val="2"/>
        <charset val="238"/>
      </rPr>
      <t xml:space="preserve"> je potrebno v loke ali kolena vstaviti vodila, ki se namestijo na ¼ do 1/3 širine loka oziroma kolena. Na vseh odcepih dovodnih kanalov so predvidene usmerne lopute, na odvodnih kanalih pa regulacijske dušilne lopute.
Na kanalskem razvodu morajo biti nameščene revizijske lopute za čiščenje kanalov, skladno z zahtevami standarda SIST EN 12097:2007. Velikost in lokacija revizijskih odprtin morajo ustrezati tabeli 1 in 2 istega standarda.
Prezračevalni kanali se obešajo na strop ali stene s predfabriciranimi obešalnimi sistemi in materiali vključno z obešali in pritrdili ter spojnim in tesnilnim materialom.</t>
    </r>
  </si>
  <si>
    <t>Prezračevalni pravokotni kanali</t>
  </si>
  <si>
    <t>Odvodni ventilator</t>
  </si>
  <si>
    <r>
      <t>polna (višja stopnja) obremenitev pri 30/50/</t>
    </r>
    <r>
      <rPr>
        <b/>
        <sz val="10"/>
        <color theme="1"/>
        <rFont val="Arial Narrow"/>
        <family val="2"/>
      </rPr>
      <t>60</t>
    </r>
    <r>
      <rPr>
        <sz val="10"/>
        <color theme="1"/>
        <rFont val="Arial Narrow"/>
        <family val="2"/>
        <charset val="238"/>
      </rPr>
      <t>/100m</t>
    </r>
    <r>
      <rPr>
        <vertAlign val="superscript"/>
        <sz val="10"/>
        <color theme="1"/>
        <rFont val="Arial Narrow"/>
        <family val="2"/>
      </rPr>
      <t>3</t>
    </r>
    <r>
      <rPr>
        <sz val="10"/>
        <color theme="1"/>
        <rFont val="Arial Narrow"/>
        <family val="2"/>
        <charset val="238"/>
      </rPr>
      <t>/h
delna(nižja stopnja) obremenitev pri 15/20/</t>
    </r>
    <r>
      <rPr>
        <b/>
        <sz val="10"/>
        <color theme="1"/>
        <rFont val="Arial Narrow"/>
        <family val="2"/>
      </rPr>
      <t>30</t>
    </r>
    <r>
      <rPr>
        <sz val="10"/>
        <color theme="1"/>
        <rFont val="Arial Narrow"/>
        <family val="2"/>
        <charset val="238"/>
      </rPr>
      <t>/40m</t>
    </r>
    <r>
      <rPr>
        <vertAlign val="superscript"/>
        <sz val="10"/>
        <color theme="1"/>
        <rFont val="Arial Narrow"/>
        <family val="2"/>
      </rPr>
      <t>3</t>
    </r>
    <r>
      <rPr>
        <sz val="10"/>
        <color theme="1"/>
        <rFont val="Arial Narrow"/>
        <family val="2"/>
        <charset val="238"/>
      </rPr>
      <t>/h
dpmax=133kPa pri 60m</t>
    </r>
    <r>
      <rPr>
        <vertAlign val="superscript"/>
        <sz val="10"/>
        <color theme="1"/>
        <rFont val="Arial Narrow"/>
        <family val="2"/>
      </rPr>
      <t>3</t>
    </r>
    <r>
      <rPr>
        <sz val="10"/>
        <color theme="1"/>
        <rFont val="Arial Narrow"/>
        <family val="2"/>
        <charset val="238"/>
      </rPr>
      <t>/h
raven zvočnega tlaka (standard ÖNORM S 5031): 32 dB(A) pri 60 m³/h
N=5,9W/230V/0,09A pri 60 m³/h</t>
    </r>
  </si>
  <si>
    <r>
      <t>m</t>
    </r>
    <r>
      <rPr>
        <b/>
        <i/>
        <vertAlign val="superscript"/>
        <sz val="10"/>
        <color theme="1"/>
        <rFont val="Arial Narrow"/>
        <family val="2"/>
      </rPr>
      <t>1</t>
    </r>
  </si>
  <si>
    <t>Zvočna in toplotna izolacija kanalizacijskih cevii in fazonksih kosov, zdelana iz polietilena z zaščitno folijo proti mehanskimi poškodbami, debeline 9mm</t>
  </si>
  <si>
    <t>Zvočna in toplotna izolacija odtočnih cevi za kanalizacijske vertikale</t>
  </si>
  <si>
    <r>
      <t>Odvodni ventilator, z ohišjem za podometno vgradnjo, možnost vgradnje na steno ali strop, z dekorativnim pokrovom zaščite IP-X5, z vgrajeno protipovratno loputo, z dvema obratovalnima stopnjama, za stalno delovanje in višja stopnja aktivirana preko senzorja za luč, z relejem za  časovno zakasnitvijo izklopa,  vključno z dodatnim nastavkom  za odvodno cevjo</t>
    </r>
    <r>
      <rPr>
        <sz val="10"/>
        <rFont val="Symbol"/>
        <family val="1"/>
        <charset val="2"/>
      </rPr>
      <t xml:space="preserve"> f</t>
    </r>
    <r>
      <rPr>
        <sz val="10"/>
        <rFont val="Arial Narrow"/>
        <family val="2"/>
        <charset val="238"/>
      </rPr>
      <t>75, izolirano, za prostor čistil, kompletno s tesnilnim in montažnim materialom</t>
    </r>
  </si>
  <si>
    <t>Ustreza: dobavitelj Bossplast tip: SV-O  ali enakovredno</t>
  </si>
  <si>
    <t>Prezračevalna odvodna rešetka</t>
  </si>
  <si>
    <r>
      <t xml:space="preserve">DECO RONDO </t>
    </r>
    <r>
      <rPr>
        <i/>
        <sz val="10"/>
        <rFont val="Symbol"/>
        <family val="1"/>
        <charset val="2"/>
      </rPr>
      <t>f</t>
    </r>
    <r>
      <rPr>
        <i/>
        <sz val="10"/>
        <rFont val="Arial Narrow"/>
        <family val="2"/>
        <charset val="238"/>
      </rPr>
      <t>200 SW (RAL 9002)</t>
    </r>
  </si>
  <si>
    <t>TTA / 200x100 / 12 (RAL 9002)</t>
  </si>
  <si>
    <t xml:space="preserve">TTA / 300x150 /12 (RAL 9002)
</t>
  </si>
  <si>
    <r>
      <t xml:space="preserve">DECO RONDO </t>
    </r>
    <r>
      <rPr>
        <i/>
        <sz val="10"/>
        <rFont val="Symbol"/>
        <family val="1"/>
        <charset val="2"/>
      </rPr>
      <t>f</t>
    </r>
    <r>
      <rPr>
        <i/>
        <sz val="10"/>
        <rFont val="Arial Narrow"/>
        <family val="2"/>
        <charset val="238"/>
      </rPr>
      <t>125 SW (RAL 9002)</t>
    </r>
  </si>
  <si>
    <t>Ustreza: dobavitelj Bossplast tip: B-AZR ali enakovredno</t>
  </si>
  <si>
    <t>Količ.</t>
  </si>
  <si>
    <r>
      <t>Notranja kanalna enota, opremljena z ventilatorjem, tristopenjskim elektromotorjem, izmenjevalnikom toplote z direktno ekspanzijo freona, kondenzno črpalko in vsemi potrebnimi elementi za zaščito, krmiljenje in regulacijo enote in temperature, vključno z</t>
    </r>
    <r>
      <rPr>
        <b/>
        <sz val="10"/>
        <rFont val="Arial Narrow"/>
        <family val="2"/>
      </rPr>
      <t xml:space="preserve"> izoliranima pocinkanima plenumoma in rešetkama za dovod in odvod zraka</t>
    </r>
    <r>
      <rPr>
        <sz val="10"/>
        <rFont val="Arial Narrow"/>
        <family val="2"/>
        <charset val="238"/>
      </rPr>
      <t xml:space="preserve"> v enoto robotiziranega skladišča </t>
    </r>
  </si>
  <si>
    <t>Ustreza: Panasonic tip: CS-Z25UD3EAW + žični upravljalnik CZ-RD514C ali enakovredno</t>
  </si>
  <si>
    <t xml:space="preserve">PP cev za odvod kondenza iz notranjih enot klimatskega sistema  in povezava na najbližji obstoječi odvod kondenza </t>
  </si>
  <si>
    <t>Podometni sifon za odvod kondenzat iz notranjih enot klimatske naprave, s kasetnim vložkom proti izsušitvi in z možnostjo čiščenja, s priključkom ø32 in odvodom DN40 Minimalna globina vgradnje 60 mm</t>
  </si>
  <si>
    <r>
      <t>Notranja stenska enota mono split klimatskega sistema, namenjena za delovanje v hlajenju do -25</t>
    </r>
    <r>
      <rPr>
        <vertAlign val="superscript"/>
        <sz val="10"/>
        <rFont val="Arial Narrow"/>
        <family val="2"/>
      </rPr>
      <t>0</t>
    </r>
    <r>
      <rPr>
        <sz val="10"/>
        <rFont val="Arial Narrow"/>
        <family val="2"/>
        <charset val="238"/>
      </rPr>
      <t>C,  opremljena z ventilatorjem, tristopenjskim elektromotorjem, izmenjevalnikom toplote z direktno ekspanzijo freona, kondenzno črpalko in vsemi potrebnimi elementi za zaščito, krmiljenje in regulacijo enote in temperature
Vgrajen Wi-Fi modul za instantsno povezljivost s Panasonic Comfort Cloud App</t>
    </r>
  </si>
  <si>
    <t xml:space="preserve">Kompaktna prezračevalna naprava, podstropne izvedbe, tovarniško pripravljena za priklop in delovanje ("plug&amp;play"), z integrirano regulacijo in priloženim daljinskim upravljalnikom. Naprava zagotavlja funkcije prezračevanja, filtracije, gretja in prostega hlajenja, v kombinaciji z dodatno opremo pa še hlajenja. 
Naprava izpolnjuje zahteve ErP direktive 2009/125/EC za nestanovanjske naprave. 
</t>
  </si>
  <si>
    <t>Ohišje je samonosilno, brez toplotnih mostov, izdelano iz dvoslojne pocinkane jeklene pločevine zaščitene s premazom proti odtisom prstov. Izolirano je s 30 mm debelim slojem negorljive mineralne volne (požarni razred A1) visoke gostote (110 kg/m3) z nizko toplotno prevodnostjo in visoko sposobnostjo dušenja zvoka. Vsi vgradni deli so enostavno dostopni skozi servisne pokrove, ki jih lahko enostavno odstranimo. Na ohišju je vgrajeno glavno servisno stikalo, kar zagotavlja enostaven in varen dostop do notranjosti naprave za potrebe vzdrževanja. Notranje površine so gladke in enostavne za čiščenje. Vsi talni in stranski pokrovi so medsebojno higienično zatesnjeni.
Tehnični podatki ohišja (EN 1886): 
 - Mehanska stabilnost (EN 1886): D2
 - Puščanje ohišja pri nadtlaku +700 Pa: L2
 - Tesnost filtrov: F9
 - Toplotni razred ohišja/toplotnih mostov: T3/TB3</t>
  </si>
  <si>
    <t>Za vračanje toplote je vgrajen visoko učinkovit protitočni prenosnik toplote - rekuperator, zgrajen iz plošč iz aluminija z visoko korozijsko obstojnostjo, ki tvorijo medsebojno zatesnjene ločene kanale za pretok zraka, tako da sta zračna tokova popolnoma ločena. Rekuperator se za potrebe čiščenja lahko izvleče iz naprave. Naprava ima integrirano zaščitno protizmrzovalno funkcijo z vodenjem preko obvoda pri nizkih zunanjih temperaturah. Samodejni obvod poleg zaščite od zmrzovanja omogoča tudi prosto pohlajevanje poleti.</t>
  </si>
  <si>
    <t>Prezračevalni okrogli 'SPIRO' kanali, izdelani iz jeklene pocinkane pločevine (kvalitete skladno z EN 10142), z merami in oblikami po SIST EN 1506, trdnosti in zrakotesnosti razreda D po SIST EN 12237, debeline po DIN 24191.
Pri vseh spremembah smeri za več kot 300 je potrebno v loke ali kolena vstaviti vodila, ki se namestijo na ¼ do 1/3 širine loka oziroma kolena. Na vseh odcepih dovodnih kanalov so predvidene usmerne lopute, na odvodnih kanalih pa regulacijske dušilne lopute.
Na kanalskem razvodu morajo biti nameščene revizijske lopute z zrakotesnimi pokrovi za čiščenje kanalov, skladno z zahtevami standarda SIST EN 12097:2007. Velikost in lokacija revizijskih odprtin morajo ustrezati tabeli 1 in 2 istega standarda.
Vključno s spojkami, oblikovnimi kosi,  z upoštevanim dodatkom za razrez.
Prezračevalni kanali se obešajo na strop ali stene s predfabriciranimi obešalnimi sistemi in materiali vključno z obešali in pritrdili ter spojnim in tesnilnim materialom.</t>
  </si>
  <si>
    <t>vključno z zunanjo zaščitno rešetko z zaščitno mrežico</t>
  </si>
  <si>
    <t>Ustreza: dobavitelj Bossplast tip: VK ali enakovredno</t>
  </si>
  <si>
    <t xml:space="preserve">Prezračevalni  okrogli ventil (difuzor) za odvod zraka, za stropno vgradnjo, sestavljen iz dovodnega stožca in blende z zvočno izolativnim materialom, narejen iz visoko kvalitetnog UV in antistatičnega polipropilena, RAL 9002, z regulacijo pretoka zraka, vključno s pritrdilnim in montažnim materialom
</t>
  </si>
  <si>
    <t xml:space="preserve">Prezračevalni  okrogli ventil (difuzor) za dovod zraka, za stropno vgradnjo, sestavljen iz dovodnega stožca in blende z zvočno izolativnim materialom, narejen iz visoko kvalitetnog UV in antistatičnega polipropilena, RAL 9002, z regulacijo pretoka zraka, vključno s pritrdilnim in montažnim materialom
</t>
  </si>
  <si>
    <t xml:space="preserve">Tehnični podatki za naprave v popisu del in materiala se nanašajo na projektirano napravo, izključno zaradi natančnega definiranja tehničnih karakteristik, standardov in predpisov, po katerih so izdelani. 
Izvajalec ima možnost ponuditi enakovredne izdelke drugih proizvajalcev naprave, pri čemer je treba zagotoviti enakovredne ali boljše karakteristike in kvaliteto izdelkov, pri čemer stroške preverjanja ustreznosti in zamenjave nosi izvajalec del, ki je zamenjavo opreme ponudil. </t>
  </si>
  <si>
    <t>Pred naročilom posameznih elementov, kot so prezračevalni elementi, sanitarni elementi preveriti tip in barvo z arhitektom in naročnikom.</t>
  </si>
  <si>
    <t>vsa gradbena dela, potrebna za ustrezno izvedeno strojnih inštalacij</t>
  </si>
  <si>
    <t xml:space="preserve"> - vključno z navojnimi palicami za postavitev notranje enote
 - s priklopom povezovalnih cevnih inštalacij, komplet s pritrdilnim in spajkalnim materialom (po dimenzijah dobavitelja)
 - s priklopom elektro in signalnega kabla na notranje enote</t>
  </si>
  <si>
    <t xml:space="preserve"> - vključno z montažno ploščo za namestitev notranje enote
 - s priklopom povezovalnih cevnih inštalacij, komplet s pritrdilnim in spajkalnim materialom (po dimenzijah dobavitelja)
 - s priklopom elektro in signalnega kabla na notranje enote</t>
  </si>
  <si>
    <r>
      <t>Predizolirane bakrene cevi za prenos tehničnih plinov v hladilni in klima tehniki (R410A, R407C, R32), izdelane iz minimalno 99,9 % čistega bakra, v skladu z Evropskim standardom EN 12735-1, znotraj očiščene, razmaščene in na obeh koncih zaprte, spajanje z lotanjem, s toplotno izolacijo debeline 9mm, toplotne prevodnosti λ=0,035W/mK pri 0</t>
    </r>
    <r>
      <rPr>
        <vertAlign val="superscript"/>
        <sz val="10"/>
        <rFont val="Arial Narrow"/>
        <family val="2"/>
      </rPr>
      <t>0</t>
    </r>
    <r>
      <rPr>
        <sz val="10"/>
        <rFont val="Arial Narrow"/>
        <family val="2"/>
        <charset val="238"/>
      </rPr>
      <t>C,  z dodatkom za razrez, vključno s fazonskimi kosi v skladu z EN 1254, materialom za lotanje, tesnilnim in  obešalnim materialom</t>
    </r>
  </si>
  <si>
    <t>Zunanja samodvižna žaluzija na kanalu za odvod zavrženega zraka iz omare za vnetljive snovi</t>
  </si>
  <si>
    <t>Izvedba meritev delovanja prezračevalnega sistema v prostorih in na prostem v prvem letu delovanja, in sicer enkrat v zimskem času, ko je zunanja temperatura zraka pod 5°C, ter enkrat v letnem času, ko je temperatura zunanjega zraka nad 25°C. Skupaj z izdajo pozitivnega poročila.</t>
  </si>
  <si>
    <t>Meritve delovanja prezračevalnega sistema</t>
  </si>
  <si>
    <t>Sodelovanje z izvajalci elektro inštalacij</t>
  </si>
  <si>
    <t>Sodelovanje z izvajalci elektro inštalacij in programerjem avtomatike prezračevalnega sistema v času izvajanja funkcionalnega zagona, poskusnega obratovanja</t>
  </si>
  <si>
    <t>Funkcionalni zagon, preizkusno obratovanje z nastavitvijo avtomatike glede na potrebe uporabnika</t>
  </si>
  <si>
    <t>Predaja navodil v slovenskem jeziku</t>
  </si>
  <si>
    <t>Šolanje vzdrževalcev o delovanju, uporabi in vzdrževanju naprav, s strani pooblaščenih serviserjev</t>
  </si>
  <si>
    <t>Šolanje vzdrževalcev</t>
  </si>
  <si>
    <t>Toplotna izolacija zračnih kanalov - odvodni kanali odtočnega zraka v medstropovni konstrukciji in odvodni kanali zavrženega zraka znotraj objekta</t>
  </si>
  <si>
    <t>ø60</t>
  </si>
  <si>
    <t>Prezračevalni fleksibilni kanali za odvod zraka</t>
  </si>
  <si>
    <t>Prezračevalni izolirani fleksibilni kanali za dovod zraka</t>
  </si>
  <si>
    <t>Neizolirane fleksibilne alu cevi za povezavo zračnih kanalov in distribucijskih elementov, okrogle vključno z obešali in pritrdili ter spojnim in tesnilnim materialom.</t>
  </si>
  <si>
    <r>
      <t xml:space="preserve"> - vključno s stenskima nosilcema z antivibracijski podstavki za postavitev na zunanjo fasado. Natančno lokacijo in višino montaže določiti v sodelovanju z  arhitektom.
</t>
    </r>
    <r>
      <rPr>
        <sz val="10"/>
        <rFont val="Arial Narrow"/>
        <family val="2"/>
      </rPr>
      <t xml:space="preserve"> - z odvodom kondenza iz zunanje enote do tnajbližjega odvoda meteorne kanalizacije,
 - s priklopom povezovalnih cevnih instalacij 
 - s priklopom elektro/signalnih  inštalacij</t>
    </r>
  </si>
  <si>
    <t xml:space="preserve"> - Funkcionalni zagon in preizkus celotnega prezračevalnega sistema,
 - nastavitev avtomatike glede na potrebe uporabnika,  
 - preskusne ter specialne meritve,
 -  dokazilo o tesnosti sistema. Izveba po standardu SIST EN 12599 vključno z zapisnikom. 
 - vključno z zamenjavo filtrov po preizkusnem obratovanju</t>
  </si>
  <si>
    <t>Prezračevalni pravokotni kanali za izdelavo plenuma za dovod in odvod zraka iz robotiziranega skladišča</t>
  </si>
  <si>
    <t>Pravokotna odvodno/dovodna aluminijasta rešetka z enorednimi ali dvorednimi lamelami, za vgradnjo direktno na pravokotni kanal, vključno s pritrdilnim in montažnim materialom</t>
  </si>
  <si>
    <t>Ustreza: dobavitelj Systemair tip: NOVA-L  ali enakovredno</t>
  </si>
  <si>
    <t>Prezračevalna dovodna ali odvodna rešetka za vgradnjo na dovodni ali odvodni plenum.</t>
  </si>
  <si>
    <t>Toplotna izolacija zračnih kanalov  - plenuma, za dovod in odvod zraka iz robotiziranega skladišča</t>
  </si>
  <si>
    <t xml:space="preserve">dim: 600X250 </t>
  </si>
  <si>
    <t>Krogelna pipa</t>
  </si>
  <si>
    <t>Krogelna pipa, s navojnimi priključki, PN16, za temperaturno območje -10-110°C, teflonskim tesnjenjem, vključno s ročico, vijačnim in tesnilnim materialom.</t>
  </si>
  <si>
    <t>Termometer-bimetalni z merilnim območjem 0/120°C</t>
  </si>
  <si>
    <r>
      <t>bimetralni termometer v okroglem ohišju premera skale 100mm, območje meritve 0-160</t>
    </r>
    <r>
      <rPr>
        <vertAlign val="superscript"/>
        <sz val="10"/>
        <rFont val="Arial Narrow"/>
        <family val="2"/>
        <charset val="238"/>
      </rPr>
      <t>0</t>
    </r>
    <r>
      <rPr>
        <sz val="10"/>
        <rFont val="Arial Narrow"/>
        <family val="2"/>
        <charset val="238"/>
      </rPr>
      <t>C, vključno z tulko za uvaritev v cev, vijačnim in tesnilnim materialom.</t>
    </r>
  </si>
  <si>
    <t xml:space="preserve">Manometer z merilnim območjem 0/6 bar </t>
  </si>
  <si>
    <t>manometer v okroglem ohišju premera 100mm, priključek DN15, območje meriteve 0-6bar, vključno z umirjevalno cevjo, vijačnim in tesnilnim materialom.</t>
  </si>
  <si>
    <t xml:space="preserve">Avtomatični odzračevalni lonček </t>
  </si>
  <si>
    <t>Avtomatični odzračevalni lonček z zapornim ventilom DN10, z vsem pritrdilnim in tesnilnim materialom.</t>
  </si>
  <si>
    <t xml:space="preserve">Balansirni ventil </t>
  </si>
  <si>
    <t>Ročni navojni ventil za hidravlično uravnoteženje s prednastavitvijo vključno z merilnim sklopom z nastavkoma, za merjenje pretoka, tlaka in temperature, PN20, max.dif.tlak 2,5bar. Ventil ima proporcionalno karakteristiko dušenja, ročno nastavitveno kolo z numerično skalo, funkcijo zapornega elementa, priključek za polnjenje/praznjenje. Postavka vključuje nastavitev pretoka s pomočjo merilnega instrumenta in izdelavo zapisnika o doseženih pretokih, vključno vijačnim in tesnilnim materialom.</t>
  </si>
  <si>
    <t>Ustreza: Danfoss Leno MSV-BD ali enakovredno</t>
  </si>
  <si>
    <t>Lovilnik nesnage</t>
  </si>
  <si>
    <t>Polnilno praznilna pipa</t>
  </si>
  <si>
    <t>Polnilno praznilna pipa DN15, z vsem pritrdilnim in tesnilnim materialom.</t>
  </si>
  <si>
    <t>CEVNI RAZVODI</t>
  </si>
  <si>
    <t>Podpore in obešala</t>
  </si>
  <si>
    <t>Tlačni preizkus sistema ogrevanja</t>
  </si>
  <si>
    <t>10.</t>
  </si>
  <si>
    <t>ø16x2,0mm - S 10mm  WLS 0,035W/mK</t>
  </si>
  <si>
    <t>ø20x2,25mm - S 10mm  WLS 0,035W/mK</t>
  </si>
  <si>
    <t>ø25x2,5mm - S 10mm  WLS 0,035W/mK</t>
  </si>
  <si>
    <t xml:space="preserve">Razvodne cevi za toplo sanitarno vodo in cirkulacijo, vodene v tlaku ali v zidnih vtorih </t>
  </si>
  <si>
    <r>
      <t xml:space="preserve">Ustreza: UPONOR Unipipe PLUS s toplotno izolacijo cevi </t>
    </r>
    <r>
      <rPr>
        <b/>
        <i/>
        <sz val="10"/>
        <color theme="1"/>
        <rFont val="Arial Narrow"/>
        <family val="2"/>
      </rPr>
      <t xml:space="preserve">19mm, </t>
    </r>
    <r>
      <rPr>
        <b/>
        <i/>
        <sz val="10"/>
        <color theme="1"/>
        <rFont val="Symbol"/>
        <family val="1"/>
        <charset val="2"/>
      </rPr>
      <t xml:space="preserve">L </t>
    </r>
    <r>
      <rPr>
        <b/>
        <i/>
        <sz val="10"/>
        <color theme="1"/>
        <rFont val="Arial Narrow"/>
        <family val="2"/>
      </rPr>
      <t xml:space="preserve">= 0,035W/mK </t>
    </r>
    <r>
      <rPr>
        <i/>
        <sz val="10"/>
        <color theme="1"/>
        <rFont val="Arial Narrow"/>
        <family val="2"/>
      </rPr>
      <t xml:space="preserve"> ali enakovredno</t>
    </r>
  </si>
  <si>
    <t xml:space="preserve">ø16x2,0mm </t>
  </si>
  <si>
    <t>ø20x2,25mm</t>
  </si>
  <si>
    <t>ø25x2,5mm</t>
  </si>
  <si>
    <t>Ročni samočistilni filter,z vgrajenim regulatorjem tlaka</t>
  </si>
  <si>
    <t>Cirkulacijska črpalka za sanitarno toplo vodo</t>
  </si>
  <si>
    <t>Ustreza: Wilo  tip : Stratos Pico-Z 20/1-4 ali enakovredno</t>
  </si>
  <si>
    <t>Razvodne  cevi za hladno sanitarno vodo, vodene  v tlaku ali v zidnih vtorih</t>
  </si>
  <si>
    <t>ø32x3,0mm - S 9mm  Thermo</t>
  </si>
  <si>
    <t>Trokadero, stenski, iz sanitarne keramike bele barve, z enoročno stensko armaturo z dolgim izlivom za trokadero z ročnim tušem, z dvema ravnima podometnima ventiloma DN15 z bakreno in PVC zvezno cevjo, s pokromano dvižno mrežo, z odtočnim sifonom.</t>
  </si>
  <si>
    <t>Trokadero s podometnim splakovalnikom</t>
  </si>
  <si>
    <t>Priključek za pomivalni stroj DN40/50 s smradno zaporo, iz PE materiala, s priključnim kolenom 3/4” in nerjavečo jekleno krovno ploščo 160×110 mm.</t>
  </si>
  <si>
    <t xml:space="preserve">Vključno z:
 - 2x krogelni ventil DN15
 - nepovratni ventil DN15
 - montažnim in tesnilnim materialom
</t>
  </si>
  <si>
    <t xml:space="preserve">Kondenčni sifon z vodno in smradno zaporo s kroglico, za kanalske enote, za montažo pod spuščenim stropom </t>
  </si>
  <si>
    <t>Ustreza: HL tip: S136N - upoštevano pri vodovodni inštalaciji</t>
  </si>
  <si>
    <t>Ustreza: HL tip: S138N - upoštevano pri vodovodni inštalaciji</t>
  </si>
  <si>
    <r>
      <t xml:space="preserve"> - z montažnim podometnim elementom prilagojen za stenski trokadero, za vgradnjo v suhomontažne stenske inštalacije ali predstensko montažo,  s polno protikondenčno izoliranim podometnim splakovalnikom s aktiviranjem spredaj, priključkom vode 1/2", 2 armaturni priključni koleni Rp 1/2"/R 1/2", adapter ø 20 mm, 2 navojni palici M12 za pritrditev keramike in z traverzo za stenske armaturne priključke, s priključniim setom </t>
    </r>
    <r>
      <rPr>
        <sz val="10"/>
        <rFont val="Symbol"/>
        <family val="1"/>
        <charset val="2"/>
      </rPr>
      <t>f</t>
    </r>
    <r>
      <rPr>
        <sz val="10"/>
        <rFont val="Arial Narrow"/>
        <family val="2"/>
        <charset val="238"/>
      </rPr>
      <t>90mm, priključnim kolenom 90</t>
    </r>
    <r>
      <rPr>
        <vertAlign val="superscript"/>
        <sz val="10"/>
        <rFont val="Arial Narrow"/>
        <family val="2"/>
      </rPr>
      <t>0</t>
    </r>
    <r>
      <rPr>
        <sz val="10"/>
        <rFont val="Arial Narrow"/>
        <family val="2"/>
        <charset val="238"/>
      </rPr>
      <t xml:space="preserve">, prehodno spojko iz PE  </t>
    </r>
    <r>
      <rPr>
        <sz val="10"/>
        <rFont val="Symbol"/>
        <family val="1"/>
        <charset val="2"/>
      </rPr>
      <t>f</t>
    </r>
    <r>
      <rPr>
        <sz val="10"/>
        <rFont val="Arial Narrow"/>
        <family val="2"/>
        <charset val="238"/>
      </rPr>
      <t>90/110mm,</t>
    </r>
  </si>
  <si>
    <t>podometni element: Geberit: tip: Duofix, element za stenski trokadero  s PO splakovalnikom za trokadero ali enakovredno</t>
  </si>
  <si>
    <t>čiščenje prostorov po končanih delih in odvoz odpadnega materiala na stalno deponijo,</t>
  </si>
  <si>
    <t>Držalo za tekoče milo iz plastike, komplet z materialom za pritrditev in montažo.</t>
  </si>
  <si>
    <t>Podajalnik za toaletni papir, komplet z materialom za pritrditev in montažo.</t>
  </si>
  <si>
    <t>Podajalnik zloženih papirnatih brisač, komplet z materialom za pritrditev in montažo.</t>
  </si>
  <si>
    <r>
      <t>Večplastna kompozitna cevi za hladno sanitarno vodo, (PE-RT - vezni sloj - brezšivni aluminij - vezni sloj - PE-RT),  razred požarne zaščite E v skladu s standardom EN 13501-1, trajne obratovalne temperature 0-70</t>
    </r>
    <r>
      <rPr>
        <vertAlign val="superscript"/>
        <sz val="10"/>
        <color theme="1"/>
        <rFont val="Arial Narrow"/>
        <family val="2"/>
      </rPr>
      <t>0</t>
    </r>
    <r>
      <rPr>
        <sz val="10"/>
        <color theme="1"/>
        <rFont val="Arial Narrow"/>
        <family val="2"/>
        <charset val="238"/>
      </rPr>
      <t xml:space="preserve">C pri max. trajnem obratovalnem tlaku 10bar, kratkotrajno so lahko cevi obremenjene s temperaturo 95°C, vendar ne več kot 100 ur v obratovalni življenjski dobi, Vključno s toplotno izolacijo cevi, izdelana iz polietilenske pene z zaprto celično strukturo, </t>
    </r>
    <r>
      <rPr>
        <sz val="10"/>
        <color theme="1"/>
        <rFont val="Symbol"/>
        <family val="1"/>
        <charset val="2"/>
      </rPr>
      <t>L</t>
    </r>
    <r>
      <rPr>
        <sz val="10"/>
        <color theme="1"/>
        <rFont val="Arial Narrow"/>
        <family val="2"/>
        <charset val="238"/>
      </rPr>
      <t xml:space="preserve"> toplotne izolacije &lt; 0,04W/mK, (kjer je možno uporabiti predizolirane cevi), z čvrsto zunanjo brezšivno folijo. 
Dobavljiva v kolutih ali palicah, </t>
    </r>
    <r>
      <rPr>
        <b/>
        <sz val="10"/>
        <color theme="1"/>
        <rFont val="Arial Narrow"/>
        <family val="2"/>
      </rPr>
      <t>vključno z  vijačnimi baterijskimi priključki pretočne izvedbe (U-baterijski priključki)</t>
    </r>
    <r>
      <rPr>
        <sz val="10"/>
        <color theme="1"/>
        <rFont val="Arial Narrow"/>
        <family val="2"/>
        <charset val="238"/>
      </rPr>
      <t>, fitingi za stiskanje,  fazonskimi kosi in vsem potrebnim montažnim in pritrdilnim materialom</t>
    </r>
  </si>
  <si>
    <r>
      <t>Večplastna kompozitna cevi za toplo sanitarno vodo, (PE-RT - vezni sloj - brezšivni aluminij - vezni sloj - PE-RT),  razred požarne zaščite E v skladu s standardom EN 13501-1, trajne obratovalne temperature 0-70</t>
    </r>
    <r>
      <rPr>
        <vertAlign val="superscript"/>
        <sz val="10"/>
        <color theme="1"/>
        <rFont val="Arial Narrow"/>
        <family val="2"/>
      </rPr>
      <t>0</t>
    </r>
    <r>
      <rPr>
        <sz val="10"/>
        <color theme="1"/>
        <rFont val="Arial Narrow"/>
        <family val="2"/>
        <charset val="238"/>
      </rPr>
      <t xml:space="preserve">C pri max. trajnem obratovalnem tlaku 10bar, kratkotrajno so lahko cevi obremenjene s temperaturo 95°C, vendar ne več kot 100 ur v obratovalni življenjski dobi. Vključno s toplotno izolacijo cevi, izdelana iz polietilenske pene z zaprto celično strukturo, </t>
    </r>
    <r>
      <rPr>
        <sz val="10"/>
        <color theme="1"/>
        <rFont val="Symbol"/>
        <family val="1"/>
        <charset val="2"/>
      </rPr>
      <t xml:space="preserve">L </t>
    </r>
    <r>
      <rPr>
        <sz val="10"/>
        <color theme="1"/>
        <rFont val="Arial Narrow"/>
        <family val="2"/>
        <charset val="238"/>
      </rPr>
      <t xml:space="preserve">toplotne izolacije  0,035W/mK, z čvrsto zunanjo brezšivno folijo. Dobavljiva v kolutih ali palicah, </t>
    </r>
    <r>
      <rPr>
        <b/>
        <sz val="10"/>
        <color theme="1"/>
        <rFont val="Arial Narrow"/>
        <family val="2"/>
      </rPr>
      <t>vključno z  vijačnimi baterijskimi priključki pretočne izvedbe (U-baterijski priključki),</t>
    </r>
    <r>
      <rPr>
        <sz val="10"/>
        <color theme="1"/>
        <rFont val="Arial Narrow"/>
        <family val="2"/>
        <charset val="238"/>
      </rPr>
      <t xml:space="preserve"> fitingi za stiskanje,  fazonskimi kosi in vsem potrebnim montažnim in pritrdilnim materialom</t>
    </r>
  </si>
  <si>
    <t>Lovilnik nesnage, navojni priključki, PN16, za temperaturno območje -30-150°C, tlačne stopnje PN10,  vključno vijačnim in tesnilnim materialom.</t>
  </si>
  <si>
    <t>Predaja navodil v slovenskem jeziku za vse elemente prezračevalnega sistema</t>
  </si>
  <si>
    <r>
      <t>Vhodni projektni pogoji:
zunanji pogoji
zima: -13 °C, 85 % RV
poletje:  +35 °C, 40 % RV
notranji pogoji:
 zima: 20-22 °C, vlaga ni regulirana
poletje:  24 °C, vlaga ni regulirana
Potrebna količina zraka
dovod zraka: 1.100m</t>
    </r>
    <r>
      <rPr>
        <vertAlign val="superscript"/>
        <sz val="10"/>
        <rFont val="Arial Narrow"/>
        <family val="2"/>
      </rPr>
      <t>3</t>
    </r>
    <r>
      <rPr>
        <sz val="10"/>
        <rFont val="Arial Narrow"/>
        <family val="2"/>
        <charset val="238"/>
      </rPr>
      <t>/h, dp=180Pa
odvod zraka 1.040m</t>
    </r>
    <r>
      <rPr>
        <vertAlign val="superscript"/>
        <sz val="10"/>
        <rFont val="Arial Narrow"/>
        <family val="2"/>
      </rPr>
      <t>3</t>
    </r>
    <r>
      <rPr>
        <sz val="10"/>
        <rFont val="Arial Narrow"/>
        <family val="2"/>
        <charset val="238"/>
      </rPr>
      <t>/h, dp=200Pa</t>
    </r>
  </si>
  <si>
    <r>
      <t xml:space="preserve"> Tehnične karakteristike prezračevalne naprave
 - dovod zraka: 1.100m</t>
    </r>
    <r>
      <rPr>
        <vertAlign val="superscript"/>
        <sz val="10"/>
        <color theme="1"/>
        <rFont val="Arial Narrow"/>
        <family val="2"/>
      </rPr>
      <t>3</t>
    </r>
    <r>
      <rPr>
        <sz val="10"/>
        <color theme="1"/>
        <rFont val="Arial Narrow"/>
        <family val="2"/>
        <charset val="238"/>
      </rPr>
      <t>/h, dp=180Pa
 - odvod zraka: 1.040m</t>
    </r>
    <r>
      <rPr>
        <vertAlign val="superscript"/>
        <sz val="10"/>
        <color theme="1"/>
        <rFont val="Arial Narrow"/>
        <family val="2"/>
      </rPr>
      <t>3</t>
    </r>
    <r>
      <rPr>
        <sz val="10"/>
        <color theme="1"/>
        <rFont val="Arial Narrow"/>
        <family val="2"/>
        <charset val="238"/>
      </rPr>
      <t>/h, dp=200Pa 
  - Filter odvodnega zraka: ISO ePM10 ≥ 65% (M5)
 - Filter dovodnega zraka: ISO ePM2.5 ≥ 70% (F7)</t>
    </r>
  </si>
  <si>
    <t>Ustreza:   dobavitelj Bossplast RUCK Ventilatoren tip: ETA K 1200 FEOJL ali enakovredno</t>
  </si>
  <si>
    <r>
      <t xml:space="preserve">500x300mm / </t>
    </r>
    <r>
      <rPr>
        <i/>
        <sz val="10"/>
        <rFont val="Symbol"/>
        <family val="1"/>
        <charset val="2"/>
      </rPr>
      <t>f</t>
    </r>
    <r>
      <rPr>
        <i/>
        <sz val="10"/>
        <rFont val="Arial Narrow"/>
        <family val="2"/>
        <charset val="238"/>
      </rPr>
      <t>315  L=297mm</t>
    </r>
  </si>
  <si>
    <t>Ustreza:  dobavitelj Bossplast tip:MAK E 1200 F 02 ali enakovredno</t>
  </si>
  <si>
    <t>Ustreza: dobavitelj Bossplast tip: Ruck UKR 5030 ali enakovredno</t>
  </si>
  <si>
    <t>Okrogli dušilniki zvoka</t>
  </si>
  <si>
    <t>Ustreza: dobavitelj Bossplast tip: Ruck SDS ali enakovredno</t>
  </si>
  <si>
    <t>SDS 315 L=1,0m</t>
  </si>
  <si>
    <t xml:space="preserve">Okrogli dušilniki zvoka, trdi,  za vgradnjo v prezračevalne kanale zraka, vključno z montažnim materialom. </t>
  </si>
  <si>
    <t>Nosilne traverze za prezračevalno napravo</t>
  </si>
  <si>
    <t>upoštevano pri popisu gradbenih del</t>
  </si>
  <si>
    <r>
      <t xml:space="preserve">DECO RONDO </t>
    </r>
    <r>
      <rPr>
        <i/>
        <sz val="10"/>
        <rFont val="Symbol"/>
        <family val="1"/>
        <charset val="2"/>
      </rPr>
      <t>f</t>
    </r>
    <r>
      <rPr>
        <i/>
        <sz val="10"/>
        <rFont val="Arial Narrow"/>
        <family val="2"/>
      </rPr>
      <t xml:space="preserve">125 </t>
    </r>
    <r>
      <rPr>
        <i/>
        <sz val="10"/>
        <rFont val="Arial Narrow"/>
        <family val="2"/>
        <charset val="238"/>
      </rPr>
      <t>SW (RAL 9002)</t>
    </r>
  </si>
  <si>
    <r>
      <t xml:space="preserve">DECO RONDO </t>
    </r>
    <r>
      <rPr>
        <i/>
        <sz val="10"/>
        <rFont val="Symbol"/>
        <family val="1"/>
        <charset val="2"/>
      </rPr>
      <t>f</t>
    </r>
    <r>
      <rPr>
        <i/>
        <sz val="10"/>
        <rFont val="Arial Narrow"/>
        <family val="2"/>
        <charset val="238"/>
      </rPr>
      <t>160 SW (RAL 9002)</t>
    </r>
  </si>
  <si>
    <r>
      <t>SV-O 400/100  s priključno komoro PSI2-400/260/1x</t>
    </r>
    <r>
      <rPr>
        <i/>
        <sz val="10"/>
        <rFont val="Symbol"/>
        <family val="1"/>
        <charset val="2"/>
      </rPr>
      <t>f</t>
    </r>
    <r>
      <rPr>
        <i/>
        <sz val="10"/>
        <rFont val="Arial Narrow"/>
        <family val="2"/>
        <charset val="238"/>
      </rPr>
      <t>158</t>
    </r>
  </si>
  <si>
    <t>ø225</t>
  </si>
  <si>
    <t>VK 10 RAL 9010</t>
  </si>
  <si>
    <r>
      <t>Ustreza: Limodor tip F/M-UP-EC + FWR + AS</t>
    </r>
    <r>
      <rPr>
        <i/>
        <sz val="10"/>
        <rFont val="Symbol"/>
        <family val="1"/>
        <charset val="2"/>
      </rPr>
      <t>f</t>
    </r>
    <r>
      <rPr>
        <i/>
        <sz val="10"/>
        <rFont val="Arial Narrow"/>
        <family val="2"/>
        <charset val="238"/>
      </rPr>
      <t>75  + 
VK-10 RAL 9010 ali enakovredno</t>
    </r>
  </si>
  <si>
    <t>Zunanja prezračevalna rešetka na kanalu za odvod zraka iz omare za vnetljive snovi</t>
  </si>
  <si>
    <t>Prezračevalne izolirane fleksibilne alu cevi za povezavo zračnih kanalov in distribucijskih elementov, okrogle vključno z obešali in pritrdili ter spojnim in tesnilnim materialom.</t>
  </si>
  <si>
    <t xml:space="preserve">ø500x300 </t>
  </si>
  <si>
    <t>Al zaščitna rešetka, za dovod/odvod zraka z zaščitno mrežico pred zunanjimi vplivi (dež, ptice, insekti), izdelana iz nosilnega okvirja, prečnih, posebno oblikovanih lamel pritrjena direktno na kanal, vključno z montažnim in tesnilnim materialom</t>
  </si>
  <si>
    <t>Aluminijasta izenačevalna vratna rešetka z vodoravnimi fiksnimi lamelami, izdelana iz vlečenih Al profilov, z vgradnim protiokvirjem, komplet  z nastavkom za regulacijo količine zraka in vsem  potrebnim pritrdilnim in tesnilnim materialom</t>
  </si>
  <si>
    <t xml:space="preserve">Aluminijasta rešetka z horizontalnimi nastavljivimi lamelami, izdelana iz vlečenih Al profilov v naravni barvi aluminija, skrita vijačna pritrditev, nastavni del s protismernimi lamelami za regulacijo količine zraka, s standardno izolirano priključno komoro, s priključkom na zadnji strani, vključno s pritrdilnim in montažnim materialom. 
</t>
  </si>
  <si>
    <t>LEKARNA TRNJE</t>
  </si>
  <si>
    <r>
      <t>Tehnični podatki:
 - Nazivna moč: 
hlajenje: Qh = 2,5 kW (0,85-3,5) / (35</t>
    </r>
    <r>
      <rPr>
        <vertAlign val="superscript"/>
        <sz val="10"/>
        <rFont val="Arial Narrow"/>
        <family val="2"/>
      </rPr>
      <t>0</t>
    </r>
    <r>
      <rPr>
        <sz val="10"/>
        <rFont val="Arial Narrow"/>
        <family val="2"/>
        <charset val="238"/>
      </rPr>
      <t>C/26</t>
    </r>
    <r>
      <rPr>
        <vertAlign val="superscript"/>
        <sz val="10"/>
        <rFont val="Arial Narrow"/>
        <family val="2"/>
      </rPr>
      <t>0</t>
    </r>
    <r>
      <rPr>
        <sz val="10"/>
        <rFont val="Arial Narrow"/>
        <family val="2"/>
        <charset val="238"/>
      </rPr>
      <t>C)
gretje: Qgr = 3,4 kW (0,85-5,0) / (7</t>
    </r>
    <r>
      <rPr>
        <vertAlign val="superscript"/>
        <sz val="10"/>
        <rFont val="Arial Narrow"/>
        <family val="2"/>
      </rPr>
      <t>0</t>
    </r>
    <r>
      <rPr>
        <sz val="10"/>
        <rFont val="Arial Narrow"/>
        <family val="2"/>
        <charset val="238"/>
      </rPr>
      <t>C/20</t>
    </r>
    <r>
      <rPr>
        <vertAlign val="superscript"/>
        <sz val="10"/>
        <rFont val="Arial Narrow"/>
        <family val="2"/>
      </rPr>
      <t>0</t>
    </r>
    <r>
      <rPr>
        <sz val="10"/>
        <rFont val="Arial Narrow"/>
        <family val="2"/>
        <charset val="238"/>
      </rPr>
      <t>C)
 - Energetski razred: SEER = 9,5 razred A+++; 
                                  SCOP = 4,6 razred A++</t>
    </r>
    <r>
      <rPr>
        <sz val="10"/>
        <color rgb="FFFF0000"/>
        <rFont val="Arial Narrow"/>
        <family val="2"/>
      </rPr>
      <t xml:space="preserve">
</t>
    </r>
    <r>
      <rPr>
        <sz val="10"/>
        <rFont val="Arial Narrow"/>
        <family val="2"/>
        <charset val="238"/>
      </rPr>
      <t xml:space="preserve"> - Napajanje - hlaj.: 0,51 (0,18-0,88)kW/230V-50 Hz
 - Napajanje - gretje.: 0,70 (0,18-1,26)kW/230V-50 Hz
 - Pretok zraka h/g: 1722 / 1632 m</t>
    </r>
    <r>
      <rPr>
        <vertAlign val="superscript"/>
        <sz val="10"/>
        <rFont val="Arial Narrow"/>
        <family val="2"/>
      </rPr>
      <t>3</t>
    </r>
    <r>
      <rPr>
        <sz val="10"/>
        <rFont val="Arial Narrow"/>
        <family val="2"/>
        <charset val="238"/>
      </rPr>
      <t>/h
 - Raven zvočnega tlaka: hlaj. 46dB(A)//gretje: 48dB(A
 - Dimenzije (V x Š x G)/teža: 542x780x289 mm/30kg
 - Medij: R32</t>
    </r>
  </si>
  <si>
    <t xml:space="preserve"> - Stenski žični upravljalnik za povezavo dveh klimatskih naprav Panasonic iz serije YKEA za delovanje v redundačni funkciji z samodejnim preklopom med klimatskimi sistemi v primeru okvare primarno delujočega klimatskega sistema. </t>
  </si>
  <si>
    <t>Ustreza: Panasonic tip: CS-Z25YKEA + stenski žični upravljalnik za delovanje v redundančni funkciji ali enakovredno</t>
  </si>
  <si>
    <t xml:space="preserve"> - 5x1,5mm2 oklopljen kabel za moč in signal (upoštevano v elektro načrtu)</t>
  </si>
  <si>
    <r>
      <t xml:space="preserve"> - 5x1,5mm</t>
    </r>
    <r>
      <rPr>
        <i/>
        <vertAlign val="superscript"/>
        <sz val="10"/>
        <rFont val="Arial Narrow"/>
        <family val="2"/>
      </rPr>
      <t>2</t>
    </r>
    <r>
      <rPr>
        <i/>
        <sz val="10"/>
        <rFont val="Arial Narrow"/>
        <family val="2"/>
        <charset val="238"/>
      </rPr>
      <t xml:space="preserve"> oklopljen kabel za moč in signal (upoštevano v elektro načrtu)</t>
    </r>
  </si>
  <si>
    <t>Stenski instalacijski kanal, izdelan iz trdega PVC, s pokrovom, dimenzije 78 x 56mm, pritrjen z vijaki, v fasadi objekta za vodenje predizoliranih cevi in elektro/komunikacijskih kablov, od predvidene lokacije zunanje enote split klimatske naprave do vstopa v objekt</t>
  </si>
  <si>
    <t>Stenski instalacijski kanal, za vodenje predizoliranih cevi in elektro/komunikacijskih kablov, od predvidene lokacije zunanje enote split klimatske naprave do vstopa v objekt</t>
  </si>
  <si>
    <t>PVC zaščitna cev za napeljavo predizoliranih bakrenih cevi in elektro povezave - preboj skozi steno</t>
  </si>
  <si>
    <r>
      <t xml:space="preserve"> - nastavitve parametrov delovanja
 - </t>
    </r>
    <r>
      <rPr>
        <b/>
        <i/>
        <sz val="10"/>
        <rFont val="Arial Narrow"/>
        <family val="2"/>
      </rPr>
      <t>nastavitev redundančnega delovanja</t>
    </r>
    <r>
      <rPr>
        <sz val="10"/>
        <rFont val="Arial Narrow"/>
        <family val="2"/>
        <charset val="238"/>
      </rPr>
      <t xml:space="preserve">
 - poskusni zagon in pregled poskusnega delovanja
 - poučevanje osebja
 - pisna navodila v slovenskem jeziku</t>
    </r>
  </si>
  <si>
    <t>Difuzor z vrtljivimi šobami, za dovod zraka s kvadratno vpihovalno masko, s posamezno nastavljivimi šobami, ki omogočajo variabilno in natančno smer vpihovanja zraka,  izdelan iz jeklene pločevine, kompletno z izolirano priključno komoro z vertikalnim ali stranskim priključkom in regulacijsko loputo, ustrezno pobarvan, za vgradnjo v spuščen strop, vključno s pritrdilnim materialom. Pred naročilom preveriti dimenzije komore difuzorja. Barvo uskladiti z arhitektom.</t>
  </si>
  <si>
    <t>Dovodni difuzorji s posamezno nastavljivimi šobami, s kvadratno masko za dovod zraka s priključno komoro</t>
  </si>
  <si>
    <r>
      <t>Ustreza:  dobavitelj Bossplast tip DOS-KK-400 z priključno komoro UPK1-V-</t>
    </r>
    <r>
      <rPr>
        <i/>
        <sz val="10"/>
        <rFont val="Symbol"/>
        <family val="1"/>
        <charset val="2"/>
      </rPr>
      <t>f</t>
    </r>
    <r>
      <rPr>
        <i/>
        <sz val="10"/>
        <rFont val="Arial Narrow"/>
        <family val="2"/>
        <charset val="238"/>
      </rPr>
      <t>198 ali enakovredno</t>
    </r>
  </si>
  <si>
    <t>Območje delovanja:
 - v načinu hlajenja Tv = 0 ° C do + 40 ° C st
 Tpmin = + 5 ° C do Tpmax = + 20 ° C
 - v načinu ogrevanja od Tv = -45 ° C do + 40 ° C</t>
  </si>
  <si>
    <t xml:space="preserve">Visokotemperaturna toplotna črpalka zrak-voda, za ogrevanje, hlajenje in pripravo tople sanitarne vode, prilagodljive toplotne moči naprave, z kompaktno zunanjo enoto, notranjo enoto z zalogovnikom tople vode in vodno povezavo </t>
  </si>
  <si>
    <r>
      <t>TEHNIČNI PODATKI:
- Zmogljivost ogrevanja/COP (A7/W35): 9,0kW / 5
- Zmogljivost ogrevanja/COP (A2/W35): 9,0kW / 4,05
- Zmogljivost ogrevanja/COP (A-7/W35): 8,5kW / 3,25</t>
    </r>
    <r>
      <rPr>
        <i/>
        <sz val="10"/>
        <color rgb="FFFF0000"/>
        <rFont val="Arial Narrow"/>
        <family val="2"/>
      </rPr>
      <t xml:space="preserve">
</t>
    </r>
    <r>
      <rPr>
        <i/>
        <sz val="10"/>
        <rFont val="Arial Narrow"/>
        <family val="2"/>
      </rPr>
      <t>- Zmogljivost ogrevanja/COP (A-10/W35): 8,1kW / 3,1
- Zmogljivost ogrevanja/COP (A 7/W55): 9,,0kW / 3,0
- Zmogljivost ogrevanja/COP (A-10/W55): 7,5kW /2,05
- Zmogljivost hlajenja/EER (A35/W12-7): 8,0kW / 2,55
- Zmogljivost hlajenja/EER (A 35/W 23-18): 8,0kW/</t>
    </r>
    <r>
      <rPr>
        <i/>
        <sz val="10"/>
        <rFont val="Arial Narrow"/>
        <family val="2"/>
        <charset val="238"/>
      </rPr>
      <t>4,0</t>
    </r>
  </si>
  <si>
    <t xml:space="preserve"> - Dimenzije VxŠxG / teža: 1.400x1.050x675 mm / 223kg
 - Hladilniški sistem: R 452 B
 - Cevna povezava med zunanjo in notranjo enoto: vodna: DN25 (predizolirane cevi PE-X)
Zvočna moč v skladu z EN 12102 pri pogoju A7W35
 - Raven zvočne moči:  42 dB 
 - Raven zvočne moči (na odd. 5m): 20dB(A)
- elektro napajanje: 4,5kW/3F/400V/50Hz/7,6A</t>
  </si>
  <si>
    <t>Ustreza: Kronoterm tip: ADAPT 0312 K3 HT/HK 3F N  ali enakovredno</t>
  </si>
  <si>
    <t>Ustreza: Kronoterm tip: HYDRO C2 ali enakovredno</t>
  </si>
  <si>
    <t>Ustreza: Kronoterm tip: KT.2A ali enakovredno</t>
  </si>
  <si>
    <t>Ustreza: Uponor tip: Ecoflex Thermo Twin 2x Ø32x2,9/140 ali enakovredno</t>
  </si>
  <si>
    <t>Ustreza: PVC ø25 ali enakovredno</t>
  </si>
  <si>
    <t xml:space="preserve"> - upoštevano v elektro načrtu</t>
  </si>
  <si>
    <t xml:space="preserve"> Dodatna oprema:
 - z zunanjim temperaturnim tipalom, postavljenem na severnem delu stavbe oz. senčnem delu stavb
 - s stenskim sifonom s kroglico </t>
  </si>
  <si>
    <t>vključno z:
 - vključno z zemeljskim betonskim temeljem, za postavitev zunanje enote TČ, po navodilih ponudnika TČ
 - s priklopom povezovalnih cevnih instalacij in elektro instalacije
 - s priklopom notranjih elektro/signalnih  inštalacij
 - odvod kondenza iz zunanje enote v ponikovalnico
 -  z vsem montažnim in pritrdilnim materialom
 - pri montaži je obvezna prisotnost serviserja naprave</t>
  </si>
  <si>
    <t>vključno z:
 - z namestitvijo žične zaščitne ograje, ki mora biti lahko snemljiva, v primeru pregleda naprave. Žična ograja se postavi ca 80cm stran od naprave z vsake strani. Natančno postavitev ograje dogovoriti z dobaviteljem naprave in arhitektom</t>
  </si>
  <si>
    <t>Zalogovnik toplote / hladu</t>
  </si>
  <si>
    <t>Ustreza: dobavitelj Kronoterm tip: WPPS 200 ali enakovredno</t>
  </si>
  <si>
    <t xml:space="preserve"> - Volumen: 200l
 - Delovni tlak: 3 bare
 - Nagibna višina: 1470mm
 - Premer prirobnice: 180mm
 - Globina: 530mm
 - Priključki 5/4"</t>
  </si>
  <si>
    <t xml:space="preserve"> </t>
  </si>
  <si>
    <t>Potopno temperaturno tipalo za območje 0...140°C za vgradnjo v zalogovnik</t>
  </si>
  <si>
    <t>Potopno temperaturno tipalo za območje 0...140°C, za vgradnjo v zalogovnik, vključno z tuljko in ostalim varilnim materialom.</t>
  </si>
  <si>
    <t>Ustreza: Zilmet cal pro  V=12l</t>
  </si>
  <si>
    <t>Varnostni ventil</t>
  </si>
  <si>
    <t>DN15</t>
  </si>
  <si>
    <t xml:space="preserve">Varnostna zaprta raztezna posoda za ogrevalni ali hladilni sistem </t>
  </si>
  <si>
    <t>Varnostna  zaprta raztezna posoda, za ogrevalni ali hladilni sistem, sestavljene iz gumijaste membrane in visoko kakovostne jeklene posode. 
 - predtlak zraka v posodi 1–1,5 bar, pmax= 3 bar, 
 - Tmax=120°C, 
 - priključkom DN15, 
s pritrdilnim in tesnilnim materialom, kompletno z vsemi potrebnimi priključki.</t>
  </si>
  <si>
    <t>Ustreza:  Caleffi DN15</t>
  </si>
  <si>
    <t xml:space="preserve">Varnostni navojni ventil na vzmet, medeninasto ohišje, za odpiralni tlak 2,5 bar, kompletno s pritrdilnim in tesnilnim materialom, </t>
  </si>
  <si>
    <t>Potopno temperaturno tipalo za območje 0...140°C</t>
  </si>
  <si>
    <t>Potopno temperaturno tipalo za območje 0...140°C, vključno z tuljko za uvaritev v cev, in ostalim varilnim materialom.</t>
  </si>
  <si>
    <t xml:space="preserve">Demontažna dela vključujejo demontažo navedenih elementov,  iznos odstranjenega materiala  in odvoz na deponijo 
V ceni zajeti vse transportne in manipulativne ter zavarovalne stroške, pripravljalna dela, zarise in ostale stroške. </t>
  </si>
  <si>
    <t>Demontažna dela - VODOVODNA INSTALACIJA IN KANALIZACIJA</t>
  </si>
  <si>
    <t>Odstranjevanje obstoječih sanitarnih elementov (umivalniki, WC školjke s kotličkom, pomivalnih korit),  s pripadajočimi armaturami, ventili in sifoni, ogledala, police kompletno z vsem drobnim inventarjem in prenosom do gradbiščne deponije</t>
  </si>
  <si>
    <t>Demontažna dela - OGREVANJE /HLAJENJE/PREZRAČEVANJE</t>
  </si>
  <si>
    <t>Pražnjenje sistema ogrevanja</t>
  </si>
  <si>
    <t>Praznjenje sistema ogrevanja pred začetkom demontažnih del</t>
  </si>
  <si>
    <t xml:space="preserve">
</t>
  </si>
  <si>
    <t>Demontaža in odstranjevanje obstoječih radiatorjev v lekarni</t>
  </si>
  <si>
    <t>Demontaža in odstranjevanje obstoječih radiatorjev z vso pripadajočo armaturo, (v pritličju lekarne), vključno s priključnimi cevmi</t>
  </si>
  <si>
    <t>Demontaža obstoječe zunanje enote klimatske naprave, vključno s povezovalnimi cevi in elektro inštalacijo, s predhodnim zbiranjem hladilnega sredstva v zunanjo enoto. Zajem hladiva, izdaja zapisnika o zajemu in oddaji starega hladiva v uničenje ustrezni ustanovi.</t>
  </si>
  <si>
    <t>Odvoz demontirane opreme</t>
  </si>
  <si>
    <t>Odvoz demontirane opreme, na najbližjo deponijo, sortiranje materialov, pridobitev zapisnika o deponiranju odpadnega materiala</t>
  </si>
  <si>
    <t>Demontažna dela in odstranitev obstoječega sistema ogrevanja, v toplotni podpostaji v obstoječem prostoru garderobe</t>
  </si>
  <si>
    <t>Demontaža zunanje enote klimatske naprave</t>
  </si>
  <si>
    <t>Demontaža notranje enote klimatske naprave</t>
  </si>
  <si>
    <t>Demontaža obstoječe notranje enote klimatske naprave,  vključno s povezovalnimi cevi in elektro inštalacijo</t>
  </si>
  <si>
    <t>Demontaža IN PONOVNA MONTAŽA notranje kasetne enote in zunanje enote klimatske naprave v oficini</t>
  </si>
  <si>
    <t xml:space="preserve">Demontaža IN PONOVNA MONTAŽA notranje kasetne enote in zunanje enote klimatske naprave v oficini </t>
  </si>
  <si>
    <t>klimatska naprava Mitsubishi SLZ-M60FA2 / SUZ M60VA</t>
  </si>
  <si>
    <t xml:space="preserve">Odklop plinskega priključka in plombiranje zapornega elementa pred plinomerom s strani  operaterja distribucijskega plinskega sistema na zahtevo stranke </t>
  </si>
  <si>
    <t xml:space="preserve">Demontaža in odstranitev obstoječe podstropne prezračevalne naprave </t>
  </si>
  <si>
    <t xml:space="preserve">Demontaža in odstranjevanje obstoječih toplotnih zračnih zaves z vso pripadajočo armaturo, (v oficini lekarne), vključno s priključnimi cevmi </t>
  </si>
  <si>
    <t>Demontaža in odstranjevanje obstoječe toplotne zračne zavese v oficini lekarni</t>
  </si>
  <si>
    <t xml:space="preserve">Šolanje uporabnikov  ter predajo navodil za uporabo in vzdrževanje naprav </t>
  </si>
  <si>
    <t xml:space="preserve"> - z vsem cevnim, elektro in krmilnim priklopom </t>
  </si>
  <si>
    <t>PVC zaščitna cev za vodenje elektro in komunikacijskih kablov</t>
  </si>
  <si>
    <t>Priprava gradbenega jarka za polaganje predizoliranih cevi in komunikacijskega in elektro kabla</t>
  </si>
  <si>
    <t>Toplotna črpalka  -  hidravlični priklop na ogrevalno/hladilni sistem</t>
  </si>
  <si>
    <t>Elektro in komunikacijska povezava, med notranjimi enotami in zunanjo enoto</t>
  </si>
  <si>
    <t xml:space="preserve">Vse naprave in elemente se mora dobaviti z ustreznimi certifikati, atesti, garancijami, navodili za obratovanje, vzdrževanje, posluževanje in servisiranje ter funkcionalno shemo izvedenega stanja. Pri vseh napravah je potrebno upoštevati stroške vseh preizkusov, izpiranja in polnjenja cevnih sistemov, zagona, meritve in nastavitve obratovalnih količin vključno s pridobitvijo ustreznih certifikatov s strani pooblaščenih institucij pri izvedbi je potrebno upoštevati stroške vseh pripravljalnih in zaključnih del (vključno z usklajevanjem z ostalimi izvajalci na objektu) ter vse transportne, zavarovalne in ostale stroške. pri vseh elementih je potrebno upoštevati ves montažni in tesnilni material.
</t>
  </si>
  <si>
    <t>Vse postavke vključujejo dobavo in montažo.</t>
  </si>
  <si>
    <t>TEHNIČNE ZAHTEVE</t>
  </si>
  <si>
    <t xml:space="preserve">Min./sr. grelna moč: Qg = 0,72/0,99kW (Tv = 45/40°C,Tz = 20°C)
Min./sr. hladilna moč: Qhl= 0,65 / 0,84kW (Tv = 7/12 °C, Tz = 27°C, 50%r..v.)
Pretok zraka: 110 / 160 / 200 m3/h
Maksimalni zvočni tlak: 23 dB(A) - min. hitrost
Maksimalna električna moč: 35 W 
Dimenzije( šxhxg)/teža: 452x453x216 mm /12kg </t>
  </si>
  <si>
    <t>Ustreza: Aermec tip: FCZ-100P ali enakovredno</t>
  </si>
  <si>
    <t>Min./sr. grelna moč: Qg = 1,09/1,58kW (Tv = 45/40°C,Tz = 20°C)
Min./sr. hladilna moč: Qhl= 1,06 / 1,55kW (Tv = 7/12 °C, Tz = 27°C, 50%r..v.)
Pretok zraka: 140 / 220 / 290 m3/h
Maksimalni zvočni tlak: 27 dB(A) - min. hitrost
Maksimalna električna moč: 33 W 
Dimenzije( šxhxg)/teža: 562x453x216 mm  /14kg</t>
  </si>
  <si>
    <t>Ustreza: Aermec tip: FCZ-250P ali enakovredno</t>
  </si>
  <si>
    <t xml:space="preserve">Min./sr. grelna moč: Qg = 1,72/2,17kW (Tv = 45/40°C,Tz = 20°C)
Min./sr. hladilna moč: Qhl= 1,68 / 2,17kW (Tv = 7/12 °C, Tz = 27°C, 50%r..v.)
Pretok zraka: 260 / 350 / 450 m3/h
Maksimalni zvočni tlak: 26 dB(A) - min. hitrost
Maksimalna električna moč: 44 W 
Dimenzije( šxhxg)/teža: 793x453x216 mm / 14kg   </t>
  </si>
  <si>
    <t>Ustreza: Aermec tip: FCZ-300 P ali enakovredno</t>
  </si>
  <si>
    <t>DN20</t>
  </si>
  <si>
    <t>Tlačno neodvisni ventil za avtomatsko hidravlično uravnoteženje z regulacijskim ventilom</t>
  </si>
  <si>
    <t>Tlačno neodvisni ventil za avtomatsko hidravlično uravnoteženje z regulacijskim ventilom; za vgradnjo v dovod za ventilatorske konvektorje,  vključno z el. termičnim pogonom za ON/OFF signal; z prvo nastavitvijo pretoka na objektu s strani pooblaščene osebe; (hlajenje), komplet z vsem potrebnim spojnim, tesnilnim in montažnim materialom</t>
  </si>
  <si>
    <t>Ustreza: Danfoss  tip AB-QM+TWA -Q, NC, 230V ali enakovredno</t>
  </si>
  <si>
    <t xml:space="preserve"> DN15 LF </t>
  </si>
  <si>
    <t xml:space="preserve"> DN15</t>
  </si>
  <si>
    <t>Avtomatski odzračevalni lonček</t>
  </si>
  <si>
    <t>Avtomatski  odzračevalni lonček z zapornim ventilom DN10, vključno z vijačnim in tesnilnim materialom.</t>
  </si>
  <si>
    <t>Sobni termostati z LCD prikazovalnikom - samo dobava (montaža elektro izvajalec)</t>
  </si>
  <si>
    <t xml:space="preserve">Stenski sobni termostat, za  nadometno vgradnjo, regulacijo ogrevanja z ventilatorskimi konvektorji, avtomatski in ročni režim (komfort in ekonomično), nastavitev želene sobne temperature med 5°C in 40°C,  prikazom temperatur,  izbiralnik za ročno /avtomatsko upravljanje ventilatorja s tremi hitrostmi, komplet s pritrdilnim materialom.
</t>
  </si>
  <si>
    <t>Relejni vmesnik - samo dobava (montaža elektro izvajalec)</t>
  </si>
  <si>
    <t xml:space="preserve">Relejni vmesnik, ki omogoča skupinsko povezavo več konvektorjev na en termostat, komplet s pritrdilnim materialom.
</t>
  </si>
  <si>
    <t xml:space="preserve">Ustreza: Aermec SIT 3 ali enakovredno </t>
  </si>
  <si>
    <t xml:space="preserve">Relejni vmesnik, ki omogoča povezavo več konvektorjev na en termostat, (do 4 konvektorja), komplet s pritrdilnim materialom.
</t>
  </si>
  <si>
    <t xml:space="preserve">Ustreza: Aermec SIT 5 ali enakovredno </t>
  </si>
  <si>
    <t>Ventilatorski konvektorji</t>
  </si>
  <si>
    <t xml:space="preserve"> - polnjenje sistema z medijem/mehko vodo
 - nastavitve parametrov delovanja
- poskusni zagon in pregled poskusnega delovanja
- poučevanje osebja in oddaja navodil v slovenskem jeziku
</t>
  </si>
  <si>
    <t>Ustreza: Aermec tip: FCZ-200P ali enakovredno</t>
  </si>
  <si>
    <t>Ventilatorski konvektor s prislino konvekcijo za vertikalno skrito namestitev brez zunanjega dekorativnega ohišja, za dvo-cevni sistem ogrevanja in hlajenja.</t>
  </si>
  <si>
    <t xml:space="preserve"> - s kadjo za kondenz pod prenosnikom je izdelana iz enega kosa iz pocinkane ter praškasto barvane jeklene pločevine, izolirane s polietilensko samougasljivo peno debeline 5mm, s priključkom za odvod kondenza
 - z dodatnim kondenznim koritom za priključke
 - komplet z montažnim in pritrdilnim materialom</t>
  </si>
  <si>
    <t>Konvektorji so opremljeni z direktno gnanim centrifugalnm ventilatorjem, s tristopenjskim elektromotorjem, z zračnim filtrom iz obnovljivega čistilnega materiala, razred filtracije G2, s toplotnmi prenosnikom (osnovni - 3 redni),</t>
  </si>
  <si>
    <r>
      <t xml:space="preserve">Ventilatorski konvektor za dvo-cevni sistem ogrevanja in hlajenja, brez zunanjega dekorativnega ohišja, namenjen za skrito parapetno vgradnjo, </t>
    </r>
    <r>
      <rPr>
        <b/>
        <sz val="10"/>
        <color theme="1"/>
        <rFont val="Arial Narrow"/>
        <family val="2"/>
      </rPr>
      <t>stoječe ali pritrjeno na steno (v nišo, za parapet).</t>
    </r>
    <r>
      <rPr>
        <sz val="10"/>
        <color theme="1"/>
        <rFont val="Arial Narrow"/>
        <family val="2"/>
        <charset val="238"/>
      </rPr>
      <t xml:space="preserve"> Nosilno in zaščitno ohišje je izdelano iz kakovostne pocinkane jeklene pločevine in znotraj toplotno in zvočno izolirano. Predviden priklop ozemljitve. Vodni priključki so standardno predvideni na levi strani konvektorja, električni priključek (priključna doza) je standardno predviden na desni strani, (z možnostjo zamenjave strani priključkov).</t>
    </r>
  </si>
  <si>
    <t>Elektro in signalni priklop ventilatorskih konvektorjev in termostatov</t>
  </si>
  <si>
    <t>Ogrevalni/hladilni medij: voda
tvv = 45°C – vstopna temp. ogrevalne vode
tiv = 40°C – izstopna temp. ogrevalne vode
hvv = 7°C – vstopna temp. hladilne vode
hiv = 12°C – izstopna temp. hladilne vode</t>
  </si>
  <si>
    <t>Min./sr. grelna moč: Qg = 1,00/1,46kW (Tv = 45/40°C,Tz = 20°C)
Min./sr. hladilna moč: Qhl= 0,89 / 1,28kW (Tv = 7/12 °C, Tz = 27°C, 50%r..v.)
Pretok zraka: 140/ 220 / 290 m3/h
Maksimalni zvočni tlak: 27 dB(A) - min. hitrost
Maksimalna električna moč: 33 W 
Dimenzije( šxhxg)/teža: 452x453x216 mm /13kg</t>
  </si>
  <si>
    <t xml:space="preserve">Ventilatorski konvektor s prisilno konvekcijo za vidno namestitev z okrasno masko višje na steno, za dvocevni sistem ogrevanja in hlajenja </t>
  </si>
  <si>
    <t xml:space="preserve"> - Kad za kondenz pod prenosnikom je izdelana iz enega kosa iz umetne mase, izolirane s polietilensko samougasljivo peno debeline 5mm.
 - komplet z montažnim in pritrdilnim materialom</t>
  </si>
  <si>
    <t xml:space="preserve">Ventilatorski konvektor za dvo-cevni sistem ogrevanja in hlajenja, za vidno namestitev z okrasno masko višje na steno,  Vsak ventilatorski konvektor je testiran v tovarni, konstrukcija omogoča enostavno servisiranje ter dostop do filtra, kadi za kondenz, toplotnega prenosnika, ventilatorja, motorja in krmiljenja.
 - Okrasna maska iz umetne mase je kompaktne in elegantne oblike. Masko nadalje sestavlja še vpihovalna loputa iz umetne mase z možnostjo nastavitve vertikalnega (s pomočjo elektromotornega pogona preko daljinskega upravljalca) in horizontalnega (ročno) nagiba </t>
  </si>
  <si>
    <t>Ustreza: Aermec tip: FCW 22 VLN ali enakovredno</t>
  </si>
  <si>
    <t xml:space="preserve">Min./sr. grelna moč: Qg = 1,42/1,82kW (Tv = 45/40°C,Tz = 20°C)
Min./sr. hladilna moč: Qhl= 1,37 / 1,74kW (Tv = 7/12 °C, Tz = 27°C, 50%r..v.)
Pretok zraka: 2800 / 340 / 389 m3/h
Maksimalni zvočni tlak: 34 dB(A) - min. hitrost
Maksimalna električna moč:27 W 
Dimenzije( šxhxg)/teža: 880x298x205 mm / 9kg </t>
  </si>
  <si>
    <t xml:space="preserve">Povezovalne predizolirane cevi TČ </t>
  </si>
  <si>
    <t>Odstranitev celotnega radiatorskega razvoda v tlaku lekarne, po navodilih arhitekta</t>
  </si>
  <si>
    <t xml:space="preserve">Zapiranje ventila hladne vode v vodomernem jašku in pražnjenje sistema </t>
  </si>
  <si>
    <t>Odstranitev celotnega razvoda hladne in tople vode, v tlaku lekarne, po navodilih arhitekta</t>
  </si>
  <si>
    <t>Blindiranje obstoječih odtočnih kanalizacijskih priključkov, ki ne bodo uporabljeni</t>
  </si>
  <si>
    <t>Zarisovanje utorov in označevanje priklopov na obstoječe kanalizacijske odtoke, v sodelovanju z gradbenim izvajalcem</t>
  </si>
  <si>
    <t>Podometni sifon za odvod kondenzat iz notranjih enot klimatskih naprav, stenskih vent. konv. in prezračevalne naprave, s kasetnim vložkom proti isušitvi in z možnostjo čiščenja, s priključkom ø32 in odvodom DN40 Minimalna globina vgradnje 60 mm</t>
  </si>
  <si>
    <t xml:space="preserve">PP cev za odvod kondenza iz notranjih enot klimatskih naprav in vent. konvektorjev  in povezava na najbližji obstoječi odvod kondenza </t>
  </si>
  <si>
    <t>ø110 (preveriti na terenu -  ali  je potrebna zamenjava obstoječe vertikale )</t>
  </si>
  <si>
    <t>Tlačni preizkus vodovodne napeljave pred izvedbo zapiranja konstrukcij z izdelavo zapisnika</t>
  </si>
  <si>
    <t>Ustreza:HL 300 ali enakovredno</t>
  </si>
  <si>
    <t xml:space="preserve">Horizontalni talni odtok DN50 s tesnilno prirobnico, sifonskim vložkom z zaporo povratnega toka, stranskim dotokom DN40/50, skrajšljivim okvirnim nastavkom 14-74mm/ 147x147mm in nerjavečo jekleno rešetko 140x140mm. </t>
  </si>
  <si>
    <t>Horizontalni talni odtok DN40/50 s tesnilno prirobnico, smradno zaporo, skrajšljivim okvirnim nastavkom 14-77mm/147x147mm in nerjavečo jekleno rešetko 140x140mm.</t>
  </si>
  <si>
    <t>Ustreza:HL510N ali enakovredno</t>
  </si>
  <si>
    <t>Talni sifon DN50</t>
  </si>
  <si>
    <t>Kondenčni sifon z vodno in smradno zaporo s kroglico, za TČ</t>
  </si>
  <si>
    <t>Ustreza: upoštevano pri toplotni črpalki</t>
  </si>
  <si>
    <t>za cev ø110 (v primeru zamenjave kan. vertikale)</t>
  </si>
  <si>
    <t>Polnjenje sistema ogrevanja</t>
  </si>
  <si>
    <t>Tlačni preizkus, izdaja atestov, z zapisnikom preizkusa</t>
  </si>
  <si>
    <t>Odzračevanje, izpiranje cevovodov, polnjenje sistema z vodo, ki mora biti skladna z zahtevami standarda VDI 2035, in zahtevami proizvajlca TČ, izdaja atestov, z zapisnikom preizkusa</t>
  </si>
  <si>
    <t>q=1,0m3/h
H=1,5m
El. priključek: 1F/230V/50Hz</t>
  </si>
  <si>
    <t>Ustreza: BravoFIL Plus 3/4'' ali enakovredno</t>
  </si>
  <si>
    <t xml:space="preserve"> - z vgrajenim električnim grelnikom, opremljen z varnostnim termostatom za zaščito od pregretja pri prenizkem pretoku zraka.</t>
  </si>
  <si>
    <t>Električni radiator za prostor WC</t>
  </si>
  <si>
    <t xml:space="preserve">Ustreza: BEHA tip: H30 400W ali enakovredno </t>
  </si>
  <si>
    <t xml:space="preserve">Ustreza: Siemens tip: RDG 100 / AC 230V ali enakovredno </t>
  </si>
  <si>
    <t xml:space="preserve"> Notranja kompaktna hidravlična enota z:
- Integriran 200 l hranilnik tople sanitarne vode 
- Integrirano 6 kW električno grelo (3 x 2 kW)
- Integriran 3-potni ventil za preklop med ogrevanjem in segrevanjem sanitarne vode
- Integrirana regulator KSM in WEB modul
- Integriran magnetni ločevalnik nečistoč
- Integrirano tipalo tlaka ogrevalnega sistema
- Integrirano tipalo pretoka vode
- Integriran varnostni ventil za sanitarno vodo
- Integriran varnostni ventil za ogrevalni sistem 
- Integrirana raztezna posoda za sanitarno vodo -8 l
- Integrirana raztezna posoda za ogrevalni sistem-12 l</t>
  </si>
  <si>
    <t xml:space="preserve">Zunanja enota toplotne črpalke zrak-voda, s prilagodljivo toplotno močjo naprave, s posebno zvočno izoliranim ohišjem, iz prašno lakirane pocinkane jeklene pločevine, vremensko zaščiten uparjalnik in ventilator, bionično oblikovane lopatice ventilatorja za minimalno hrupnost, ,adaptivno krmiljenje grelne moči, integrirana obtočna črpalka, uparjalnik z veliko prenosno površino in z velikim medlamelnim razmakom. </t>
  </si>
  <si>
    <t>Jekleni profili in trakovi za izdelavo podpor in obešal, tipska obešala oz. objemke vključno s pritrdilnim materialom.</t>
  </si>
  <si>
    <t xml:space="preserve">Predizolirane večplastne cevi za priključitev na ventilatorskih konvektorjev na razvod v spuščenem stropu </t>
  </si>
  <si>
    <r>
      <t>Večplastna kompozitna cevi za ogrevno/hladilno vodo, (PE-RT - vezni sloj - brezšivni aluminij - vezni sloj - PE-RT),  razred požarne zaščite E v skladu s standardom EN 13501-1, trajne obratovalne temperature so lahko do 80°C pri maksimalnem trajnem obratovalnem tlaku 10 barov. Kratkotrajno so lahko cevi obremenjene s temperaturo 100°C, vendar ne več kot 100 ur v obratovalni življenjski dobi. Vključno s toplotno izolacijo cevi, izdelana iz polietilenske pene z zaprto celično strukturo, s koeficientom</t>
    </r>
    <r>
      <rPr>
        <sz val="10"/>
        <color theme="1"/>
        <rFont val="Symbol"/>
        <family val="1"/>
        <charset val="2"/>
      </rPr>
      <t xml:space="preserve"> L</t>
    </r>
    <r>
      <rPr>
        <sz val="10"/>
        <color theme="1"/>
        <rFont val="Arial Narrow"/>
        <family val="2"/>
        <charset val="238"/>
      </rPr>
      <t xml:space="preserve"> toplotne izolacije min.  0,04W/mK, z čvrsto zunanjo brezšivno folijo. Dobavljiiva v kolutih ali palicah, skupaj z fitingi za stiskanje,  fazonskimi kosi in vsem potrebnim montažnim in pritrdilnim materialom</t>
    </r>
  </si>
  <si>
    <t>ø20x2,25mm - s toplotno izolacijo cevi 19mm, L=0,04W/mK</t>
  </si>
  <si>
    <t>ø25x2,5mm - s toplotno izolacijo cevi 19mm, L=0,04W/mK</t>
  </si>
  <si>
    <t>PP cev za odvod kondenza - priključitev odvodne kondenzne cevi konvektorja na obstoječi odvod kondenza</t>
  </si>
  <si>
    <t>Tlačni preizkus, odzračevanje, izpiranje cevovodov, polnjenje sistema, izdaja atestov.</t>
  </si>
  <si>
    <t>PP cev za odvod kondenza iz ventilatorskega konvektorja, vključno z vsemi fazonskimi kosi, spojnim in tesnilnim materialom, s penasto parazaporno izolacijo debeline 11mm, s povezavo na najbližji obstoječi odvod kondenza al ido najbližje meteorne kanalizaicje</t>
  </si>
  <si>
    <t>CEVNI RAZVODI - VENTILATORSKI KONVEKTORJI</t>
  </si>
  <si>
    <t>ø20 upoštevan pri popisu vodovodne inštalacije</t>
  </si>
  <si>
    <r>
      <t xml:space="preserve"> - temperatura dovodnega zraka pred/za električnim grelnikom: +14</t>
    </r>
    <r>
      <rPr>
        <vertAlign val="superscript"/>
        <sz val="10"/>
        <rFont val="Arial Narrow"/>
        <family val="2"/>
      </rPr>
      <t>0</t>
    </r>
    <r>
      <rPr>
        <sz val="10"/>
        <rFont val="Arial Narrow"/>
        <family val="2"/>
      </rPr>
      <t>C/+24</t>
    </r>
    <r>
      <rPr>
        <vertAlign val="superscript"/>
        <sz val="10"/>
        <rFont val="Arial Narrow"/>
        <family val="2"/>
      </rPr>
      <t>0</t>
    </r>
    <r>
      <rPr>
        <sz val="10"/>
        <rFont val="Arial Narrow"/>
        <family val="2"/>
      </rPr>
      <t>C
 - moč el. grelnika: 3,67kW
 - Zračni padec: 24Pa</t>
    </r>
  </si>
  <si>
    <r>
      <t xml:space="preserve"> - Električni priključek: 6.587W/</t>
    </r>
    <r>
      <rPr>
        <sz val="10"/>
        <rFont val="Arial Narrow"/>
        <family val="2"/>
      </rPr>
      <t>40</t>
    </r>
    <r>
      <rPr>
        <sz val="10"/>
        <color theme="1"/>
        <rFont val="Arial Narrow"/>
        <family val="2"/>
        <charset val="238"/>
      </rPr>
      <t xml:space="preserve">0V/3F/50Hz/13,1A 
 </t>
    </r>
    <r>
      <rPr>
        <sz val="10"/>
        <rFont val="Arial Narrow"/>
        <family val="2"/>
      </rPr>
      <t>- Nivo hrupa ohišje L</t>
    </r>
    <r>
      <rPr>
        <vertAlign val="subscript"/>
        <sz val="10"/>
        <rFont val="Arial Narrow"/>
        <family val="2"/>
      </rPr>
      <t>WA2</t>
    </r>
    <r>
      <rPr>
        <sz val="10"/>
        <rFont val="Arial Narrow"/>
        <family val="2"/>
      </rPr>
      <t>(SPL): 62dB(A</t>
    </r>
    <r>
      <rPr>
        <sz val="10"/>
        <color rgb="FFFF0000"/>
        <rFont val="Arial Narrow"/>
        <family val="2"/>
      </rPr>
      <t>)</t>
    </r>
    <r>
      <rPr>
        <sz val="10"/>
        <color theme="1"/>
        <rFont val="Arial Narrow"/>
        <family val="2"/>
        <charset val="238"/>
      </rPr>
      <t xml:space="preserve">
 - Dimenzije enote (DxŠxV):1.480 x 1.460 x 412 mm
 - Zračni priključki 4x 500x300mm
 - Teža enote: 192 kg</t>
    </r>
  </si>
  <si>
    <r>
      <t>Protitočni rekuperator
Tehnični podatki pozimi
- stanje zraka pred/za enoto:
   -13</t>
    </r>
    <r>
      <rPr>
        <vertAlign val="superscript"/>
        <sz val="10"/>
        <rFont val="Arial Narrow"/>
        <family val="2"/>
      </rPr>
      <t>0</t>
    </r>
    <r>
      <rPr>
        <sz val="10"/>
        <rFont val="Arial Narrow"/>
        <family val="2"/>
      </rPr>
      <t>C/85% r.v. / 15,4</t>
    </r>
    <r>
      <rPr>
        <vertAlign val="superscript"/>
        <sz val="10"/>
        <rFont val="Arial Narrow"/>
        <family val="2"/>
      </rPr>
      <t>0</t>
    </r>
    <r>
      <rPr>
        <sz val="10"/>
        <rFont val="Arial Narrow"/>
        <family val="2"/>
      </rPr>
      <t>C/9,6% 
 - ηt (EN308) / razred en. učinkovitosti / η</t>
    </r>
    <r>
      <rPr>
        <vertAlign val="subscript"/>
        <sz val="10"/>
        <rFont val="Arial Narrow"/>
        <family val="2"/>
      </rPr>
      <t xml:space="preserve">e </t>
    </r>
    <r>
      <rPr>
        <sz val="10"/>
        <rFont val="Arial Narrow"/>
        <family val="2"/>
      </rPr>
      <t>: 
    80,5% / H1 / 79,3%
Tehnični podatki poleti
- stanje zraka pred/za enoto:
   35</t>
    </r>
    <r>
      <rPr>
        <vertAlign val="superscript"/>
        <sz val="10"/>
        <rFont val="Arial Narrow"/>
        <family val="2"/>
      </rPr>
      <t>0</t>
    </r>
    <r>
      <rPr>
        <sz val="10"/>
        <rFont val="Arial Narrow"/>
        <family val="2"/>
      </rPr>
      <t>C/40% r.v. / 26,4</t>
    </r>
    <r>
      <rPr>
        <vertAlign val="superscript"/>
        <sz val="10"/>
        <rFont val="Arial Narrow"/>
        <family val="2"/>
      </rPr>
      <t>0</t>
    </r>
    <r>
      <rPr>
        <sz val="10"/>
        <rFont val="Arial Narrow"/>
        <family val="2"/>
      </rPr>
      <t xml:space="preserve">C/65,2% 
 - ηt (EN308) / razred en. učinkovitosti / ηe : 
      80,5% / H1 / 79,3%
</t>
    </r>
  </si>
  <si>
    <r>
      <t xml:space="preserve"> - Pem/SFP ventilatorja dovod: 244W - 799W/(m</t>
    </r>
    <r>
      <rPr>
        <vertAlign val="superscript"/>
        <sz val="10"/>
        <rFont val="Arial Narrow"/>
        <family val="2"/>
      </rPr>
      <t>3</t>
    </r>
    <r>
      <rPr>
        <sz val="10"/>
        <rFont val="Arial Narrow"/>
        <family val="2"/>
      </rPr>
      <t xml:space="preserve">/s)
 -  Pem/SFP ventilatorja odvod: 229W - 793W/(m3/s)
 - Pem max.: 2x283W </t>
    </r>
  </si>
  <si>
    <t>Demontažna dela</t>
  </si>
  <si>
    <t xml:space="preserve">Skupaj - Demontažna dela: </t>
  </si>
  <si>
    <t>Toplotna črpalka za ogrevanje, hlajenje in pripravo STV</t>
  </si>
  <si>
    <t xml:space="preserve"> - Toplotni prenosnik izdelan iz aluminijastih lamel, tesno nameščenih na bakrenih ceveh. Najvišja dovoljena temepratura medija je 80°C, priklop vode je 1/2'' - ženski. Je tovarniško testiran na tesnost, največji dovoljeni delovni tlak je 8 bar. Opremljen je z odzračevalno pipico.
 - Ventilator je direktno gnan tangencialni. Vetrnica je iz umetne mase, statično in dinamično uravnotežena. Zagotavlja tiho delovanje.
 - Filter je pralni sintetični, samougasljiv, dostopen s sprednje strani.
 - Priključne sponke so ozemljene.</t>
  </si>
  <si>
    <t>Priklop na vodovodno omrežje</t>
  </si>
  <si>
    <t>Priklop na vodovodno omrežje 
 - protipovratni ventil DN20
 - zaporni ventil 2x DN20</t>
  </si>
  <si>
    <t>Tehnične lastnosti:
Pretok vode (m3/h): 2,0 (padec tlaka 0,2 bar)
Pretok vode (m3/h): 3,2 (padec tlaka 0,5 bar)
Stopnja filtracije: 89 mcr
Nastavljiv tlak (bar): 1,5 – 6
Min. delovni tlak (Bar): 1,5
Max. delovni tlak (Bar): 10</t>
  </si>
  <si>
    <t xml:space="preserve">Vključno s
•    ključ filtra
•    stenski nosilec filtra
•    vijaki za namestitev stenskega nosilca na glavo filtra,
•  vgradnja v obvodnem (bypass) vodu, vključno  z zapornima ventiloma DN20 in nepovratnim ventilom DN20
vključno s spojnim in tesnilnim materialom </t>
  </si>
  <si>
    <t>Fleksibilni priključek</t>
  </si>
  <si>
    <t>Fleksibilni priključek, širine 100 mm, iz pocinkane jeklene pločevine, s standardno prirobnico</t>
  </si>
  <si>
    <t>Cevna objemka</t>
  </si>
  <si>
    <t>Ustreza:  dobavitelj Bossplast tip: VS 5030  ali enakovredno</t>
  </si>
  <si>
    <t>Ustreza:  dobavitelj Bossplast tip: VM 355  ali enakovredno</t>
  </si>
  <si>
    <t>V napravi so vgrajeni kompaktni panelni filtri velike površine z dolgo življenjsko dobo, zgrajeni iz  sintetskih vlaken odpornih proti odnašanju in negorljivi. . Za menjavo se filtri izvlečejo skozi vrata iz naprave. Poseben vpenjalni okvir omogoča enostavno in hitro menjavo. Konstrukcijsko je zagotovljeno, da se servisna vrata lahko zaprejo šele, ko je filter pravilno blokiran. Oba filtra sta opremljena z elementi za nadzor diferenčnega tlaka, ki v primeru umazanosti filtra sporočijo ustrezen signal na zaslonu daljinskega upravljalnika.
Razred filtra zunanjega zraka je F7 (ePM2,5³70%), odvodnega pa M5 (ePM10³65%).</t>
  </si>
  <si>
    <t>DN32</t>
  </si>
  <si>
    <t>MSV-BD DN25</t>
  </si>
  <si>
    <t>Ustreza: dobavitelj Kronoterm tip: PWM2 DN32</t>
  </si>
  <si>
    <t xml:space="preserve">DN20 (ø22x1,0mm) </t>
  </si>
  <si>
    <t xml:space="preserve">DN25 (ø28x1,5mm) </t>
  </si>
  <si>
    <t>Ustreza: KAIMANN-Kaiflex EF ali enakovredno</t>
  </si>
  <si>
    <t>EF cevak 25x28mm</t>
  </si>
  <si>
    <t xml:space="preserve">Bakrene cevi </t>
  </si>
  <si>
    <t xml:space="preserve">DN15 -  (ø18x1,0mm) </t>
  </si>
  <si>
    <t>DN32 -( Ø35x1,5mm)</t>
  </si>
  <si>
    <t>Toplotna Izolacija razvodnih cevi in lokov</t>
  </si>
  <si>
    <t>EF cevak 25x22mm</t>
  </si>
  <si>
    <t>EF cevak 32x35mm</t>
  </si>
  <si>
    <t>EF cevak 19x18mm</t>
  </si>
  <si>
    <t>Toplotna penasta izolacija na bazi sintetičnega kavčuka z zaprtocelično strukturo,  za temperature  -500C do 105°C, λ=0.037W/mK pri 10°C, kot cevaki ali plošče širine 1m, vključno z lepilom in lepilnimi trakovi.
Toplotna Izolacija cevovodov ogrevne/hladillne vode  s fleksibilno zaprtocelično izolacijo iz sintetičnega kavčuka z visoko upornostjo proti difuziji vodne pare in nizko toplotno prevodnostjo. Vključno s samolepilnimi trakovi in lepilom. Material je samougasljiv, ne kaplja in ne širi ognja, toplotna prevodnost  λ ≤ 0,036 W/m.K pri 0 °C, koeficient upora proti difuziji vodne pare je μ ≥ 8.000, za temperaturno področje od -50°C do + 110°C, požarni razred B-s3,d0 po EN 13501-1</t>
  </si>
  <si>
    <t>Demontaža in ponovna montaža obstoječih ročnih gasilnih aparatov, komplet s konzolami za pritrditev na zid, napolnjen in z nalepkami, s predhodnim pregledom in žigosanjem gasilnih aparatov s strani pooblaščene organizacije</t>
  </si>
  <si>
    <t>Demontaža in odstranitev obstoječe modulne klimatske naprave za prezračevanje lekarne pod stropom lekarne, vključno z vsemi prezračevalnimi kanali, z vsemi elementi za distribucijo in regulacijo zraka in ostalo pripadajačo opremo</t>
  </si>
  <si>
    <t>Odklop plinskega priključka na željo stranke pomeni prekinitev dobave plina, stroškov porabe in fiksnih stroškov. Na odjemnem mestu se opravi demontaža plinomera, čepitev in plombiranje zapornega elementa pred plinomerom ter popis plinomera, s strani operaterja distribucijskega plinskega sistema na zahtevo stranke</t>
  </si>
  <si>
    <t>Demontažna dela in odstranitev obstoječega sistema ogrevanja, plinske pečii s pripadajočo opremo, fasadnega dimnika, obtočnih črpalk in armatur, cevi in izolacij, v toplotni podpostaji v obstoječem prostoru garderobe</t>
  </si>
  <si>
    <t xml:space="preserve"> - z montažnim podometnim elementom, z po višini nastavljivimi nogicami, z armaturno ploščo, ki je višinsko in globinsko nastavljiva, z dvema armaturnima priključnima kolenoma ø16/DN15, priključnim odtočnim kolenom ø50, tesnilnimi ploščami,  s pritrdilnimi kotniki, zaščitnimi čepi, za predstensko ali suhomontažno gradnjo</t>
  </si>
  <si>
    <r>
      <t xml:space="preserve">Kompleten umivalnik, sestoječ iz umivalnika iz sanitarne keramike bele barve, odtočne cevi s kromiranim sifonom in vezno cevjo ter rozeto, stoječe </t>
    </r>
    <r>
      <rPr>
        <sz val="10"/>
        <rFont val="Arial Narrow"/>
        <family val="2"/>
        <charset val="238"/>
      </rPr>
      <t>enoročne mešalne</t>
    </r>
    <r>
      <rPr>
        <sz val="10"/>
        <color theme="1"/>
        <rFont val="Arial Narrow"/>
        <family val="2"/>
        <charset val="238"/>
      </rPr>
      <t xml:space="preserve"> armature,  z gibljivimi veznimi cevmi, z dvema kromiranima kotnima ventiloma DN15 z filtrom,</t>
    </r>
  </si>
  <si>
    <t>Stoječa armatura za enojno pomivalno korito  z gibljivimi veznimi cevmi, z odtočno cevjo s kromiranim sifonom in vezno cevjo ter rozeto, s  kromiranima kotnima ventiloma DN15, z vsem pritrdilnim in tesnilnim materialom</t>
  </si>
  <si>
    <t xml:space="preserve"> - z montažnim podometnim elementom, z po višini nastavljivimi nogicami, z armaturno ploščo, ki je višinsko in globinsko nastavljiva, z dvema armaturnima priključnima kolenoma ø16/DN15, priključnim odtočnim kolenom ø50, tesnilimi ploščami,  s pritrdilnimi kotniki, zaščitnimi čepi, za predstensko ali suhomontažno gradnjo</t>
  </si>
  <si>
    <t>Polička - etažera s keramično poličko, z medeninasto pokromano ograjico in konzolami za pritrditev na steno, dimenzij 600/140mm</t>
  </si>
  <si>
    <t>Cirkulacijska črpalka za pitno vodo, ki ne potrebuje vzdrževanja (izvedba z mokrim rotorjem), z navojnim priključkom, sinhronim motorjem, ki je odporen za tok pri blokiranem rotorju in skladen s tehnologijo ECM, ter vgrajeno elektronsko regulacijo zmogljivosti za brezstopenjsko reguliranje diferenčnega tlaka. Z najVišjimi izkoristki in visokim zagonskim momentom, vključno z avtomatsko deblokirno funkcijo. Uporabna za vse naprave za pitno vodo (+2 do +70 °C), s holadnskimi priključki</t>
  </si>
  <si>
    <t>Ročni samočistilni filter z vgrajenim regulatorjem tlaka je namenjen za mehansko filtriranje vode.  Regulator tlaka poskrbi za konstanten tlak v vodovodni instalaciji. Nerjavna filtrirna mrežica 89 mcr (opcija 30 mcr) zagotavlja učinkovito zaščito pred v vodi netopnimi delci peska, mivke, vodne rje…V glavi filtra je nameščen proti-povratni ventil. Filter se lahko namesti na horizontalni ali vertikalni vod (glava filtra se obrača za 90°).</t>
  </si>
  <si>
    <t>Ustreza: trokadero in armatura po izbiri arhitekta</t>
  </si>
  <si>
    <t>Kompleten umivalnik, sestoječ iz umivalnika iz sanitarne keramike bele barve, odtočne cevi s kromiranim sifonom in vezno cevjo ter rozeto, stoječe enoročne mešalne armature,  z gibljivimi veznimi cevmi, z dvema kromiranima kotnima ventiloma DN15 z filtrom,</t>
  </si>
  <si>
    <t>Predizolirana dvojna cev za toplovodno ogrevanje in hlajenje, sestavljena iz dveh sredinskih cevi PE-Xa z difuzijsko zaporo za kisik, SDR 11, z dvobarvno izolacijo, za preprečitev napačne povezave z izolacijo iz VIP+PEX pene, zunanji plašč iz HDPE
- maks. obremenitev 6bar / 95°C
Cev se dobavi skupaj s prehodnimi spojkami, koleni, odcepi. Cev se polaga v predpripravljeni gradbeni jašek, na peščeno posteljico, skladno z navodili proizvajalca. Vzporedno s toplovodom se vodi opozorilni trak "POZOR TOPLOVOD".</t>
  </si>
  <si>
    <t>PVC zaščitne cevi za napeljavo elektro in komunikacijskih kablov</t>
  </si>
  <si>
    <t>Priprava gradbenega jarka vključno z izkopom globine do 1,2m, priprave posteljice, finega planiranja jarka,  polaganjem povezovalnih cevi, zasipom jarka, in vračanje tal v prvobitno stanje, vključno z odvozom materiala na deponijo</t>
  </si>
  <si>
    <t>Zalogovnik, za ogrevalno / hladilno vodo, s parazaporno izolacijo proti rošenju, z nogicami,  ter toplotno izolacijo iz PU pene, debeline min. 50 mm</t>
  </si>
  <si>
    <t>Set za direktni ogrevalni krog z obtočno črpalko</t>
  </si>
  <si>
    <t>Set  za direktni ogrevalni krog, sestavljen iz: 
 - obtočne črpalke WILO PARA 32-180/8-75/i PWM2 
 - 2 krogelna ventila DN32
- 1 krogelni ventil z nepovratnim ventilom DN32
- 2x termometer
 - izolacijski pokrov seta</t>
  </si>
  <si>
    <t xml:space="preserve">  - el. napajanje:75W/230V/1F/50Hz
 - dimenzije seta z izolacijo (šxhxg): 250x405x215mm</t>
  </si>
  <si>
    <t>Bakrena cev, izdelana po DIN EN 1057 (DIN 1786), za dvocevni sistem ogrevanje/hlajenja, spajanje z lotanjem, z dodatkom za razrez, vključno s fazonskimi kosi, materialom za lotanje in pritrdilnim materialom:</t>
  </si>
  <si>
    <t>Toplotna penasta izolacija na bazi sintetičnega kavčuka z zaprtocelično strukturo,  za temperature  -500C do 105°C, λ=0.037W/mK pri 10°C, kot cevaki ali plošče širine 1m, vključno z lepilom in lepilnimi trakovi.
Toplotna Izolacija cevovodov ogrevne/hladilne vode  s fleksibilno zaprtocelično izolacijo iz sintetičnega kavčuka z visoko upornostjo proti difuziji vodne pare in nizko toplotno prevodnostjo. Vključno s samolepilnimi trakovi in lepilom. Material je samougasljiv, ne kaplja in ne širi ognja, toplotna prevodnost  λ ≤ 0,036 W/m.K pri 0 °C, koeficient upora proti difuziji vodne pare je μ ≥ 8.000, za temperaturno področje od -50°C do + 110°C, požarni razred B-s3,d0 po EN 13501-1</t>
  </si>
  <si>
    <t>Razred sezonske energijske učinkovitosti sistema v skladu po UREDBI (EU) 811/2013
- za temperaturni režim ° C: 35 /55
Razred sezonske energijske učinkovitosti: A +++ / A ++ 
 - Sezonska energijska učinkovitost (povprečno klimatsko področje) - ηs % = 188 % / 137 %
 - Letna poraba energije, (povprečno klimatsko področje): 3520 / 4510kW
 - Sezonska energijska učinkovitost SCOP = 4,83 / 3,43</t>
  </si>
  <si>
    <t xml:space="preserve">TEHNIČNI PODATKI:
 - Prostornina bojlerja: 200 lit
 - Površina toplotnega izmenjevalnika: 2,0 m2
 - vodni priključki: DN25
 - El. napajanje: 6,6kW/3F/400V/50Hz
 - Moč. el. grelca: 3x2kW/230V
 - Dimenzije VxŠxG/teža: 1812x602x684 mm / 135kg
 - Raven zvočne moči: ne emitira zvok </t>
  </si>
  <si>
    <t>Stenski upravljalnik TČ</t>
  </si>
  <si>
    <t>Upravljalnik za reguliranje toplotne črpalke ADAPT, notranjih enot (Hydro,WR KSM 2) in ogrevalno/hladilnega sistema.- stenski sobni termostat TT3000in upravljalnik KSM</t>
  </si>
  <si>
    <t>Elektro in signalni priklop ventilatorskih konvektorjev in sobnih termostatov vključno s sodelovanjem elektro izvajalca, preizkusnim zagonom s strani 
pooblaščenega serviserja/monterja in komplet s 
pritrdilnim, tesnilnim in nosilnim materialom.</t>
  </si>
  <si>
    <t>Električni radiator za ogrevanje, višine 40 cm z elektronskim sobnim termostatom, stenskim nosilcem in priključnim kablom z 1f vtikačem, z vgrajenim varnostnim termostatom proti pregretju.
Električni radiator  ima vgrajeno zaščito proti pršenju z vodo IP24. Termostat je prilagojen za uporabo in vgradnjo dodatnega časovnika TP 100 ali vgradnjo RF sprejemnika za brezžično centralno regulacijo i-Jaz., vključno z nosilci za pritrditev na steno</t>
  </si>
  <si>
    <t xml:space="preserve"> - 5x0,75mm2 oklopljen kabel za povezavo do stenskega upravljalnika (upoštevano v elektro načrtu)</t>
  </si>
  <si>
    <r>
      <t xml:space="preserve"> - 5x0,75mm</t>
    </r>
    <r>
      <rPr>
        <i/>
        <vertAlign val="superscript"/>
        <sz val="10"/>
        <rFont val="Arial Narrow"/>
        <family val="2"/>
      </rPr>
      <t>2</t>
    </r>
    <r>
      <rPr>
        <i/>
        <sz val="10"/>
        <rFont val="Arial Narrow"/>
        <family val="2"/>
        <charset val="238"/>
      </rPr>
      <t xml:space="preserve"> oklopljen kabel za povezavo do stenskega upravljalnika (upoštevano v elektro načrtu)</t>
    </r>
  </si>
  <si>
    <t>PVC zaščitna cev pri preboju skozi steno, za napeljavo predizoliranih bakrenih cevi od predvidene lokacije zunanje enote split klimatske naprave do vstopa v objekt</t>
  </si>
  <si>
    <t>Nosilne traverze za prezračevalno napravo, narejene po navodilih arhitekta, na višini 3,1m</t>
  </si>
  <si>
    <t>hitromontažna, za zmanjšanje hrupnosti in za tesnjenje, iz pocinkane jeklene pločevine s tesnilom iz umetne snovi</t>
  </si>
  <si>
    <t>Toplotna izolacija zračnih kanalov - dovodni kanali svežega zraka (v medstropovni konstrukciji)</t>
  </si>
  <si>
    <t>vse potrebne preboje in druge potrebne gradbene posege zaradi umestitve novo projektirane inštalacije v obstoječi objekt</t>
  </si>
  <si>
    <t xml:space="preserve">Izdelava podlog za PID (vnos sprememb v PZI načrte)  </t>
  </si>
  <si>
    <t>PONUDBENI PREDRAČUN - STROJNE INSTALACIJE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</si>
</sst>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_);_(* \(#,##0.00\);_(* &quot;-&quot;??_);_(@_)"/>
    <numFmt numFmtId="165" formatCode="_-* #,##0.00\ _€_-;\-* #,##0.00\ _€_-;_-* &quot;-&quot;??\ _€_-;_-@_-"/>
    <numFmt numFmtId="166" formatCode="#,##0.0"/>
    <numFmt numFmtId="167" formatCode="_-* #,##0.00\ _S_I_T_-;\-* #,##0.00\ _S_I_T_-;_-* &quot;-&quot;??\ _S_I_T_-;_-@_-"/>
    <numFmt numFmtId="168" formatCode="_-* #,##0.00&quot; SIT&quot;_-;\-* #,##0.00&quot; SIT&quot;_-;_-* \-??&quot; SIT&quot;_-;_-@_-"/>
  </numFmts>
  <fonts count="88" x14ac:knownFonts="1">
    <font>
      <sz val="11"/>
      <color theme="1"/>
      <name val="Calibri"/>
      <family val="2"/>
      <charset val="238"/>
      <scheme val="minor"/>
    </font>
    <font>
      <sz val="11"/>
      <color theme="1"/>
      <name val="Arial Narrow"/>
      <family val="2"/>
      <charset val="238"/>
    </font>
    <font>
      <b/>
      <sz val="10"/>
      <name val="Arial Narrow"/>
      <family val="2"/>
      <charset val="238"/>
    </font>
    <font>
      <b/>
      <sz val="10"/>
      <color theme="1"/>
      <name val="Arial Narrow"/>
      <family val="2"/>
      <charset val="238"/>
    </font>
    <font>
      <b/>
      <sz val="11"/>
      <color theme="1"/>
      <name val="Arial Narrow"/>
      <family val="2"/>
      <charset val="238"/>
    </font>
    <font>
      <sz val="11"/>
      <color theme="1"/>
      <name val="Calibri"/>
      <family val="2"/>
      <charset val="238"/>
      <scheme val="minor"/>
    </font>
    <font>
      <sz val="10"/>
      <color theme="1"/>
      <name val="Arial Narrow"/>
      <family val="2"/>
      <charset val="238"/>
    </font>
    <font>
      <i/>
      <sz val="10"/>
      <color theme="1"/>
      <name val="Arial Narrow"/>
      <family val="2"/>
      <charset val="238"/>
    </font>
    <font>
      <sz val="10"/>
      <color rgb="FF00B0F0"/>
      <name val="Arial Narrow"/>
      <family val="2"/>
      <charset val="238"/>
    </font>
    <font>
      <sz val="10"/>
      <name val="Arial Narrow"/>
      <family val="2"/>
      <charset val="238"/>
    </font>
    <font>
      <i/>
      <sz val="10"/>
      <name val="Arial Narrow"/>
      <family val="2"/>
      <charset val="238"/>
    </font>
    <font>
      <sz val="10"/>
      <color rgb="FFFF0000"/>
      <name val="Arial Narrow"/>
      <family val="2"/>
      <charset val="238"/>
    </font>
    <font>
      <sz val="12"/>
      <color theme="1"/>
      <name val="Arial Narrow"/>
      <family val="2"/>
      <charset val="238"/>
    </font>
    <font>
      <b/>
      <i/>
      <sz val="10"/>
      <color theme="1"/>
      <name val="Arial Narrow"/>
      <family val="2"/>
      <charset val="238"/>
    </font>
    <font>
      <b/>
      <i/>
      <sz val="10"/>
      <name val="Arial Narrow"/>
      <family val="2"/>
      <charset val="238"/>
    </font>
    <font>
      <sz val="11"/>
      <name val="Calibri"/>
      <family val="2"/>
      <charset val="238"/>
      <scheme val="minor"/>
    </font>
    <font>
      <sz val="12"/>
      <name val="Times New Roman"/>
      <family val="1"/>
      <charset val="238"/>
    </font>
    <font>
      <sz val="12"/>
      <name val="Arial Narrow"/>
      <family val="2"/>
      <charset val="238"/>
    </font>
    <font>
      <b/>
      <sz val="12"/>
      <color theme="1"/>
      <name val="Calibri"/>
      <family val="2"/>
      <charset val="238"/>
      <scheme val="minor"/>
    </font>
    <font>
      <sz val="12"/>
      <color rgb="FF000000"/>
      <name val="Times New Roman"/>
      <family val="1"/>
      <charset val="238"/>
    </font>
    <font>
      <b/>
      <i/>
      <sz val="10"/>
      <color rgb="FFFF0000"/>
      <name val="Arial Narrow"/>
      <family val="2"/>
      <charset val="238"/>
    </font>
    <font>
      <sz val="10"/>
      <name val="Arial CE"/>
      <charset val="238"/>
    </font>
    <font>
      <b/>
      <i/>
      <vertAlign val="superscript"/>
      <sz val="10"/>
      <name val="Arial Narrow"/>
      <family val="2"/>
      <charset val="238"/>
    </font>
    <font>
      <sz val="11"/>
      <color rgb="FFFF0000"/>
      <name val="Calibri"/>
      <family val="2"/>
      <charset val="238"/>
      <scheme val="minor"/>
    </font>
    <font>
      <sz val="11"/>
      <name val="Arial"/>
      <family val="2"/>
      <charset val="238"/>
    </font>
    <font>
      <b/>
      <sz val="10"/>
      <color rgb="FFFF0000"/>
      <name val="Arial Narrow"/>
      <family val="2"/>
      <charset val="238"/>
    </font>
    <font>
      <i/>
      <sz val="10"/>
      <color rgb="FFFF0000"/>
      <name val="Arial Narrow"/>
      <family val="2"/>
      <charset val="238"/>
    </font>
    <font>
      <sz val="12"/>
      <color rgb="FFFF0000"/>
      <name val="Times New Roman"/>
      <family val="1"/>
      <charset val="238"/>
    </font>
    <font>
      <i/>
      <sz val="11"/>
      <color theme="1"/>
      <name val="Calibri"/>
      <family val="2"/>
      <charset val="238"/>
      <scheme val="minor"/>
    </font>
    <font>
      <b/>
      <i/>
      <sz val="11"/>
      <color theme="1"/>
      <name val="Arial Narrow"/>
      <family val="2"/>
      <charset val="238"/>
    </font>
    <font>
      <b/>
      <i/>
      <sz val="11"/>
      <name val="Arial Narrow"/>
      <family val="2"/>
      <charset val="238"/>
    </font>
    <font>
      <i/>
      <sz val="10"/>
      <name val="Calibri"/>
      <family val="2"/>
      <charset val="238"/>
    </font>
    <font>
      <i/>
      <sz val="12"/>
      <name val="Times New Roman"/>
      <family val="1"/>
      <charset val="238"/>
    </font>
    <font>
      <i/>
      <sz val="12"/>
      <color theme="1"/>
      <name val="Times New Roman"/>
      <family val="1"/>
      <charset val="238"/>
    </font>
    <font>
      <i/>
      <sz val="12"/>
      <name val="Arial Narrow"/>
      <family val="2"/>
      <charset val="238"/>
    </font>
    <font>
      <sz val="9"/>
      <name val="Arial"/>
      <family val="2"/>
    </font>
    <font>
      <sz val="10"/>
      <name val="Arial CE"/>
      <family val="2"/>
      <charset val="238"/>
    </font>
    <font>
      <sz val="10"/>
      <name val="Arial"/>
      <family val="2"/>
      <charset val="238"/>
    </font>
    <font>
      <b/>
      <i/>
      <sz val="10"/>
      <name val="Arial"/>
      <family val="2"/>
      <charset val="238"/>
    </font>
    <font>
      <i/>
      <sz val="10"/>
      <name val="Arial"/>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17"/>
      <name val="Calibri"/>
      <family val="2"/>
      <charset val="238"/>
    </font>
    <font>
      <sz val="11"/>
      <color indexed="20"/>
      <name val="Calibri"/>
      <family val="2"/>
      <charset val="238"/>
    </font>
    <font>
      <sz val="11"/>
      <color indexed="60"/>
      <name val="Calibri"/>
      <family val="2"/>
      <charset val="238"/>
    </font>
    <font>
      <sz val="11"/>
      <color indexed="62"/>
      <name val="Calibri"/>
      <family val="2"/>
      <charset val="238"/>
    </font>
    <font>
      <b/>
      <sz val="11"/>
      <color indexed="63"/>
      <name val="Calibri"/>
      <family val="2"/>
      <charset val="238"/>
    </font>
    <font>
      <b/>
      <sz val="11"/>
      <color indexed="52"/>
      <name val="Calibri"/>
      <family val="2"/>
      <charset val="238"/>
    </font>
    <font>
      <sz val="11"/>
      <color indexed="52"/>
      <name val="Calibri"/>
      <family val="2"/>
      <charset val="238"/>
    </font>
    <font>
      <b/>
      <sz val="11"/>
      <color indexed="9"/>
      <name val="Calibri"/>
      <family val="2"/>
      <charset val="238"/>
    </font>
    <font>
      <sz val="11"/>
      <color indexed="10"/>
      <name val="Calibri"/>
      <family val="2"/>
      <charset val="238"/>
    </font>
    <font>
      <i/>
      <sz val="11"/>
      <color indexed="23"/>
      <name val="Calibri"/>
      <family val="2"/>
      <charset val="238"/>
    </font>
    <font>
      <b/>
      <sz val="11"/>
      <color indexed="8"/>
      <name val="Calibri"/>
      <family val="2"/>
      <charset val="238"/>
    </font>
    <font>
      <sz val="11"/>
      <color indexed="9"/>
      <name val="Calibri"/>
      <family val="2"/>
      <charset val="238"/>
    </font>
    <font>
      <sz val="11"/>
      <color indexed="8"/>
      <name val="Calibri"/>
      <family val="2"/>
      <charset val="238"/>
    </font>
    <font>
      <i/>
      <sz val="11"/>
      <color theme="1"/>
      <name val="Arial Narrow"/>
      <family val="2"/>
      <charset val="238"/>
    </font>
    <font>
      <i/>
      <sz val="9"/>
      <name val="Arial Narrow"/>
      <family val="2"/>
      <charset val="238"/>
    </font>
    <font>
      <sz val="10"/>
      <name val="Arial Narrow"/>
      <family val="2"/>
    </font>
    <font>
      <b/>
      <sz val="10"/>
      <color theme="1"/>
      <name val="Arial Narrow"/>
      <family val="2"/>
    </font>
    <font>
      <sz val="10"/>
      <color rgb="FFFF0000"/>
      <name val="Arial Narrow"/>
      <family val="2"/>
    </font>
    <font>
      <vertAlign val="superscript"/>
      <sz val="10"/>
      <color theme="1"/>
      <name val="Arial Narrow"/>
      <family val="2"/>
    </font>
    <font>
      <vertAlign val="superscript"/>
      <sz val="10"/>
      <name val="Arial Narrow"/>
      <family val="2"/>
    </font>
    <font>
      <sz val="10"/>
      <color theme="1"/>
      <name val="Symbol"/>
      <family val="1"/>
      <charset val="2"/>
    </font>
    <font>
      <sz val="10"/>
      <name val="Symbol"/>
      <family val="1"/>
      <charset val="2"/>
    </font>
    <font>
      <b/>
      <sz val="10"/>
      <name val="Arial Narrow"/>
      <family val="2"/>
    </font>
    <font>
      <b/>
      <i/>
      <sz val="10"/>
      <name val="Arial Narrow"/>
      <family val="2"/>
    </font>
    <font>
      <i/>
      <sz val="10"/>
      <name val="Arial Narrow"/>
      <family val="2"/>
    </font>
    <font>
      <i/>
      <sz val="10"/>
      <name val="Symbol"/>
      <family val="1"/>
      <charset val="2"/>
    </font>
    <font>
      <sz val="10"/>
      <color theme="1"/>
      <name val="Arial Narrow"/>
      <family val="2"/>
    </font>
    <font>
      <i/>
      <sz val="10"/>
      <color theme="1"/>
      <name val="Arial Narrow"/>
      <family val="2"/>
    </font>
    <font>
      <vertAlign val="superscript"/>
      <sz val="10"/>
      <name val="Arial Narrow"/>
      <family val="2"/>
      <charset val="238"/>
    </font>
    <font>
      <sz val="11"/>
      <name val="Arial"/>
      <family val="2"/>
    </font>
    <font>
      <i/>
      <vertAlign val="superscript"/>
      <sz val="10"/>
      <name val="Arial Narrow"/>
      <family val="2"/>
    </font>
    <font>
      <b/>
      <i/>
      <vertAlign val="superscript"/>
      <sz val="10"/>
      <color theme="1"/>
      <name val="Arial Narrow"/>
      <family val="2"/>
    </font>
    <font>
      <b/>
      <i/>
      <sz val="10"/>
      <color theme="1"/>
      <name val="Arial Narrow"/>
      <family val="2"/>
    </font>
    <font>
      <b/>
      <i/>
      <sz val="10"/>
      <color theme="1"/>
      <name val="Symbol"/>
      <family val="1"/>
      <charset val="2"/>
    </font>
    <font>
      <i/>
      <sz val="12"/>
      <color rgb="FFFF0000"/>
      <name val="Times New Roman"/>
      <family val="1"/>
      <charset val="238"/>
    </font>
    <font>
      <b/>
      <sz val="12"/>
      <name val="Calibri"/>
      <family val="2"/>
      <charset val="238"/>
      <scheme val="minor"/>
    </font>
    <font>
      <i/>
      <sz val="10"/>
      <color rgb="FFFF0000"/>
      <name val="Arial Narrow"/>
      <family val="2"/>
    </font>
    <font>
      <sz val="10"/>
      <color theme="0"/>
      <name val="Arial Narrow"/>
      <family val="2"/>
      <charset val="238"/>
    </font>
    <font>
      <i/>
      <sz val="10"/>
      <color theme="0"/>
      <name val="Arial Narrow"/>
      <family val="2"/>
      <charset val="238"/>
    </font>
    <font>
      <b/>
      <sz val="12"/>
      <name val="Times New Roman"/>
      <family val="1"/>
      <charset val="238"/>
    </font>
    <font>
      <b/>
      <sz val="9"/>
      <name val="Arial CE"/>
      <charset val="238"/>
    </font>
    <font>
      <sz val="9"/>
      <color theme="1"/>
      <name val="Arial"/>
      <family val="2"/>
      <charset val="238"/>
    </font>
    <font>
      <sz val="10"/>
      <color indexed="8"/>
      <name val="Arial Narrow"/>
      <family val="2"/>
      <charset val="238"/>
    </font>
    <font>
      <vertAlign val="subscript"/>
      <sz val="10"/>
      <name val="Arial Narrow"/>
      <family val="2"/>
    </font>
  </fonts>
  <fills count="28">
    <fill>
      <patternFill patternType="none"/>
    </fill>
    <fill>
      <patternFill patternType="gray125"/>
    </fill>
    <fill>
      <patternFill patternType="solid">
        <fgColor theme="0" tint="-4.9989318521683403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9" tint="0.59999389629810485"/>
        <bgColor indexed="64"/>
      </patternFill>
    </fill>
    <fill>
      <patternFill patternType="solid">
        <fgColor theme="6" tint="0.39997558519241921"/>
        <bgColor indexed="64"/>
      </patternFill>
    </fill>
  </fills>
  <borders count="28">
    <border>
      <left/>
      <right/>
      <top/>
      <bottom/>
      <diagonal/>
    </border>
    <border>
      <left/>
      <right/>
      <top/>
      <bottom style="double">
        <color indexed="64"/>
      </bottom>
      <diagonal/>
    </border>
    <border>
      <left/>
      <right style="thin">
        <color indexed="64"/>
      </right>
      <top/>
      <bottom/>
      <diagonal/>
    </border>
    <border>
      <left/>
      <right style="thin">
        <color indexed="64"/>
      </right>
      <top/>
      <bottom style="double">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57">
    <xf numFmtId="0" fontId="0" fillId="0" borderId="0"/>
    <xf numFmtId="165" fontId="5" fillId="0" borderId="0" applyFont="0" applyFill="0" applyBorder="0" applyAlignment="0" applyProtection="0"/>
    <xf numFmtId="0" fontId="21" fillId="0" borderId="0"/>
    <xf numFmtId="0" fontId="36" fillId="0" borderId="0"/>
    <xf numFmtId="168" fontId="36" fillId="0" borderId="0" applyFill="0" applyBorder="0" applyAlignment="0" applyProtection="0"/>
    <xf numFmtId="0" fontId="36" fillId="0" borderId="0"/>
    <xf numFmtId="0" fontId="37" fillId="0" borderId="0"/>
    <xf numFmtId="9" fontId="36" fillId="0" borderId="0" applyFill="0" applyBorder="0" applyAlignment="0" applyProtection="0"/>
    <xf numFmtId="0" fontId="21" fillId="0" borderId="0"/>
    <xf numFmtId="0" fontId="56" fillId="3" borderId="0" applyNumberFormat="0" applyBorder="0" applyAlignment="0" applyProtection="0"/>
    <xf numFmtId="0" fontId="56" fillId="4" borderId="0" applyNumberFormat="0" applyBorder="0" applyAlignment="0" applyProtection="0"/>
    <xf numFmtId="0" fontId="56" fillId="5" borderId="0" applyNumberFormat="0" applyBorder="0" applyAlignment="0" applyProtection="0"/>
    <xf numFmtId="0" fontId="56" fillId="6" borderId="0" applyNumberFormat="0" applyBorder="0" applyAlignment="0" applyProtection="0"/>
    <xf numFmtId="0" fontId="56" fillId="7" borderId="0" applyNumberFormat="0" applyBorder="0" applyAlignment="0" applyProtection="0"/>
    <xf numFmtId="0" fontId="56" fillId="8"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11" borderId="0" applyNumberFormat="0" applyBorder="0" applyAlignment="0" applyProtection="0"/>
    <xf numFmtId="0" fontId="56" fillId="6" borderId="0" applyNumberFormat="0" applyBorder="0" applyAlignment="0" applyProtection="0"/>
    <xf numFmtId="0" fontId="56" fillId="9" borderId="0" applyNumberFormat="0" applyBorder="0" applyAlignment="0" applyProtection="0"/>
    <xf numFmtId="0" fontId="56" fillId="12" borderId="0" applyNumberFormat="0" applyBorder="0" applyAlignment="0" applyProtection="0"/>
    <xf numFmtId="0" fontId="55" fillId="13" borderId="0" applyNumberFormat="0" applyBorder="0" applyAlignment="0" applyProtection="0"/>
    <xf numFmtId="0" fontId="55" fillId="10" borderId="0" applyNumberFormat="0" applyBorder="0" applyAlignment="0" applyProtection="0"/>
    <xf numFmtId="0" fontId="55" fillId="11"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20" borderId="0" applyNumberFormat="0" applyBorder="0" applyAlignment="0" applyProtection="0"/>
    <xf numFmtId="0" fontId="45" fillId="4" borderId="0" applyNumberFormat="0" applyBorder="0" applyAlignment="0" applyProtection="0"/>
    <xf numFmtId="0" fontId="49" fillId="21" borderId="16" applyNumberFormat="0" applyAlignment="0" applyProtection="0"/>
    <xf numFmtId="0" fontId="51" fillId="22" borderId="17" applyNumberFormat="0" applyAlignment="0" applyProtection="0"/>
    <xf numFmtId="0" fontId="53" fillId="0" borderId="0" applyNumberFormat="0" applyFill="0" applyBorder="0" applyAlignment="0" applyProtection="0"/>
    <xf numFmtId="0" fontId="44" fillId="5" borderId="0" applyNumberFormat="0" applyBorder="0" applyAlignment="0" applyProtection="0"/>
    <xf numFmtId="0" fontId="41" fillId="0" borderId="18" applyNumberFormat="0" applyFill="0" applyAlignment="0" applyProtection="0"/>
    <xf numFmtId="0" fontId="42" fillId="0" borderId="19" applyNumberFormat="0" applyFill="0" applyAlignment="0" applyProtection="0"/>
    <xf numFmtId="0" fontId="43" fillId="0" borderId="20" applyNumberFormat="0" applyFill="0" applyAlignment="0" applyProtection="0"/>
    <xf numFmtId="0" fontId="43" fillId="0" borderId="0" applyNumberFormat="0" applyFill="0" applyBorder="0" applyAlignment="0" applyProtection="0"/>
    <xf numFmtId="0" fontId="47" fillId="8" borderId="16" applyNumberFormat="0" applyAlignment="0" applyProtection="0"/>
    <xf numFmtId="0" fontId="50" fillId="0" borderId="22" applyNumberFormat="0" applyFill="0" applyAlignment="0" applyProtection="0"/>
    <xf numFmtId="0" fontId="46" fillId="23" borderId="0" applyNumberFormat="0" applyBorder="0" applyAlignment="0" applyProtection="0"/>
    <xf numFmtId="0" fontId="21" fillId="24" borderId="23" applyNumberFormat="0" applyFont="0" applyAlignment="0" applyProtection="0"/>
    <xf numFmtId="0" fontId="48" fillId="21" borderId="21" applyNumberFormat="0" applyAlignment="0" applyProtection="0"/>
    <xf numFmtId="0" fontId="40" fillId="0" borderId="0" applyNumberFormat="0" applyFill="0" applyBorder="0" applyAlignment="0" applyProtection="0"/>
    <xf numFmtId="0" fontId="54" fillId="0" borderId="24" applyNumberFormat="0" applyFill="0" applyAlignment="0" applyProtection="0"/>
    <xf numFmtId="44"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0" fontId="52" fillId="0" borderId="0" applyNumberFormat="0" applyFill="0" applyBorder="0" applyAlignment="0" applyProtection="0"/>
    <xf numFmtId="0" fontId="5" fillId="0" borderId="0"/>
    <xf numFmtId="165" fontId="5" fillId="0" borderId="0" applyFont="0" applyFill="0" applyBorder="0" applyAlignment="0" applyProtection="0"/>
    <xf numFmtId="165" fontId="5" fillId="0" borderId="0" applyFont="0" applyFill="0" applyBorder="0" applyAlignment="0" applyProtection="0"/>
  </cellStyleXfs>
  <cellXfs count="487">
    <xf numFmtId="0" fontId="0" fillId="0" borderId="0" xfId="0"/>
    <xf numFmtId="0" fontId="7" fillId="0" borderId="0" xfId="0" applyFont="1" applyAlignment="1">
      <alignment horizontal="justify" vertical="top" wrapText="1"/>
    </xf>
    <xf numFmtId="0" fontId="7" fillId="0" borderId="0" xfId="0" applyFont="1" applyAlignment="1">
      <alignment vertical="top" wrapText="1"/>
    </xf>
    <xf numFmtId="49" fontId="10" fillId="0" borderId="0" xfId="3" applyNumberFormat="1" applyFont="1" applyAlignment="1">
      <alignment vertical="top" wrapText="1"/>
    </xf>
    <xf numFmtId="0" fontId="14" fillId="0" borderId="0" xfId="8" applyFont="1" applyAlignment="1">
      <alignment vertical="center"/>
    </xf>
    <xf numFmtId="0" fontId="10" fillId="0" borderId="0" xfId="8" applyFont="1" applyAlignment="1">
      <alignment vertical="center"/>
    </xf>
    <xf numFmtId="0" fontId="10" fillId="0" borderId="0" xfId="8" applyFont="1" applyAlignment="1">
      <alignment vertical="top" wrapText="1"/>
    </xf>
    <xf numFmtId="0" fontId="57" fillId="0" borderId="0" xfId="0" applyFont="1"/>
    <xf numFmtId="0" fontId="57" fillId="0" borderId="0" xfId="0" applyFont="1" applyAlignment="1">
      <alignment horizontal="left" vertical="top"/>
    </xf>
    <xf numFmtId="0" fontId="13" fillId="2" borderId="14" xfId="0" applyFont="1" applyFill="1" applyBorder="1" applyAlignment="1">
      <alignment vertical="top" wrapText="1"/>
    </xf>
    <xf numFmtId="0" fontId="14" fillId="2" borderId="14" xfId="8" applyFont="1" applyFill="1" applyBorder="1" applyAlignment="1">
      <alignment vertical="top"/>
    </xf>
    <xf numFmtId="0" fontId="57" fillId="0" borderId="10" xfId="0" applyFont="1" applyBorder="1" applyAlignment="1">
      <alignment horizontal="left" vertical="top"/>
    </xf>
    <xf numFmtId="0" fontId="57" fillId="0" borderId="2" xfId="0" applyFont="1" applyBorder="1"/>
    <xf numFmtId="0" fontId="57" fillId="2" borderId="13" xfId="0" applyFont="1" applyFill="1" applyBorder="1" applyAlignment="1">
      <alignment horizontal="left" vertical="top"/>
    </xf>
    <xf numFmtId="0" fontId="57" fillId="2" borderId="15" xfId="0" applyFont="1" applyFill="1" applyBorder="1"/>
    <xf numFmtId="0" fontId="58" fillId="0" borderId="0" xfId="3" applyFont="1" applyAlignment="1">
      <alignment horizontal="left" vertical="top" wrapText="1"/>
    </xf>
    <xf numFmtId="0" fontId="14" fillId="2" borderId="15" xfId="8" applyFont="1" applyFill="1" applyBorder="1" applyAlignment="1">
      <alignment vertical="center"/>
    </xf>
    <xf numFmtId="0" fontId="10" fillId="0" borderId="2" xfId="8" applyFont="1" applyBorder="1" applyAlignment="1">
      <alignment vertical="center"/>
    </xf>
    <xf numFmtId="0" fontId="57" fillId="0" borderId="8" xfId="0" applyFont="1" applyBorder="1" applyAlignment="1">
      <alignment horizontal="left" vertical="top"/>
    </xf>
    <xf numFmtId="0" fontId="10" fillId="0" borderId="9" xfId="8" applyFont="1" applyBorder="1" applyAlignment="1">
      <alignment vertical="center"/>
    </xf>
    <xf numFmtId="0" fontId="57" fillId="0" borderId="6" xfId="0" applyFont="1" applyBorder="1"/>
    <xf numFmtId="0" fontId="57" fillId="0" borderId="5" xfId="0" applyFont="1" applyBorder="1"/>
    <xf numFmtId="0" fontId="57" fillId="0" borderId="7" xfId="0" applyFont="1" applyBorder="1"/>
    <xf numFmtId="0" fontId="10" fillId="0" borderId="4" xfId="8" applyFont="1" applyBorder="1" applyAlignment="1">
      <alignment vertical="top" wrapText="1"/>
    </xf>
    <xf numFmtId="165" fontId="10" fillId="0" borderId="0" xfId="1" applyFont="1" applyBorder="1" applyProtection="1">
      <protection locked="0"/>
    </xf>
    <xf numFmtId="165" fontId="10" fillId="0" borderId="4" xfId="1" applyFont="1" applyBorder="1" applyProtection="1">
      <protection locked="0"/>
    </xf>
    <xf numFmtId="165" fontId="7" fillId="0" borderId="0" xfId="1" applyFont="1" applyFill="1" applyBorder="1" applyProtection="1">
      <protection locked="0"/>
    </xf>
    <xf numFmtId="165" fontId="7" fillId="0" borderId="4" xfId="1" applyFont="1" applyFill="1" applyBorder="1" applyProtection="1">
      <protection locked="0"/>
    </xf>
    <xf numFmtId="165" fontId="7" fillId="0" borderId="0" xfId="1" applyFont="1" applyBorder="1" applyProtection="1">
      <protection locked="0"/>
    </xf>
    <xf numFmtId="165" fontId="10" fillId="0" borderId="0" xfId="1" applyFont="1" applyFill="1" applyBorder="1" applyProtection="1">
      <protection locked="0"/>
    </xf>
    <xf numFmtId="165" fontId="10" fillId="0" borderId="4" xfId="1" applyFont="1" applyFill="1" applyBorder="1" applyProtection="1">
      <protection locked="0"/>
    </xf>
    <xf numFmtId="167" fontId="10" fillId="0" borderId="0" xfId="51" applyFont="1" applyProtection="1">
      <protection locked="0"/>
    </xf>
    <xf numFmtId="167" fontId="10" fillId="0" borderId="4" xfId="51" applyFont="1" applyBorder="1" applyProtection="1">
      <protection locked="0"/>
    </xf>
    <xf numFmtId="165" fontId="10" fillId="0" borderId="0" xfId="56" applyFont="1" applyProtection="1">
      <protection locked="0"/>
    </xf>
    <xf numFmtId="165" fontId="10" fillId="0" borderId="4" xfId="56" applyFont="1" applyBorder="1" applyProtection="1">
      <protection locked="0"/>
    </xf>
    <xf numFmtId="165" fontId="10" fillId="2" borderId="0" xfId="1" applyFont="1" applyFill="1" applyBorder="1" applyProtection="1">
      <protection locked="0"/>
    </xf>
    <xf numFmtId="0" fontId="82" fillId="2" borderId="4" xfId="0" applyFont="1" applyFill="1" applyBorder="1" applyProtection="1">
      <protection locked="0"/>
    </xf>
    <xf numFmtId="165" fontId="10" fillId="0" borderId="0" xfId="1" applyFont="1" applyBorder="1" applyProtection="1"/>
    <xf numFmtId="165" fontId="7" fillId="0" borderId="0" xfId="1" applyFont="1" applyBorder="1" applyProtection="1"/>
    <xf numFmtId="0" fontId="6" fillId="2" borderId="14" xfId="0" applyFont="1" applyFill="1" applyBorder="1" applyProtection="1">
      <protection locked="0"/>
    </xf>
    <xf numFmtId="165" fontId="9" fillId="0" borderId="0" xfId="1" applyFont="1" applyBorder="1" applyProtection="1">
      <protection locked="0"/>
    </xf>
    <xf numFmtId="165" fontId="8" fillId="0" borderId="0" xfId="1" applyFont="1" applyProtection="1"/>
    <xf numFmtId="165" fontId="6" fillId="0" borderId="0" xfId="1" applyFont="1" applyProtection="1"/>
    <xf numFmtId="165" fontId="9" fillId="0" borderId="0" xfId="1" applyFont="1" applyProtection="1"/>
    <xf numFmtId="165" fontId="9" fillId="0" borderId="0" xfId="1" applyFont="1" applyBorder="1" applyProtection="1"/>
    <xf numFmtId="165" fontId="9" fillId="0" borderId="2" xfId="1" applyFont="1" applyBorder="1" applyProtection="1"/>
    <xf numFmtId="165" fontId="10" fillId="0" borderId="2" xfId="1" applyFont="1" applyBorder="1" applyProtection="1"/>
    <xf numFmtId="165" fontId="10" fillId="0" borderId="9" xfId="1" applyFont="1" applyBorder="1" applyProtection="1"/>
    <xf numFmtId="165" fontId="7" fillId="0" borderId="2" xfId="1" applyFont="1" applyFill="1" applyBorder="1" applyProtection="1"/>
    <xf numFmtId="165" fontId="6" fillId="0" borderId="0" xfId="1" applyFont="1" applyFill="1" applyProtection="1"/>
    <xf numFmtId="165" fontId="9" fillId="0" borderId="0" xfId="1" applyFont="1" applyFill="1" applyProtection="1"/>
    <xf numFmtId="165" fontId="10" fillId="2" borderId="2" xfId="1" applyFont="1" applyFill="1" applyBorder="1" applyProtection="1"/>
    <xf numFmtId="165" fontId="10" fillId="0" borderId="2" xfId="1" applyFont="1" applyFill="1" applyBorder="1" applyProtection="1"/>
    <xf numFmtId="165" fontId="7" fillId="0" borderId="2" xfId="1" applyFont="1" applyBorder="1" applyProtection="1"/>
    <xf numFmtId="165" fontId="67" fillId="2" borderId="27" xfId="1" applyFont="1" applyFill="1" applyBorder="1" applyProtection="1"/>
    <xf numFmtId="165" fontId="11" fillId="0" borderId="0" xfId="1" applyFont="1" applyProtection="1"/>
    <xf numFmtId="165" fontId="7" fillId="0" borderId="0" xfId="1" applyFont="1" applyBorder="1" applyAlignment="1" applyProtection="1">
      <alignment vertical="top"/>
      <protection locked="0"/>
    </xf>
    <xf numFmtId="0" fontId="33" fillId="0" borderId="0" xfId="0" applyFont="1" applyAlignment="1" applyProtection="1">
      <alignment vertical="top"/>
      <protection locked="0"/>
    </xf>
    <xf numFmtId="165" fontId="7" fillId="0" borderId="4" xfId="1" applyFont="1" applyBorder="1" applyAlignment="1" applyProtection="1">
      <alignment vertical="top"/>
      <protection locked="0"/>
    </xf>
    <xf numFmtId="165" fontId="7" fillId="0" borderId="4" xfId="1" applyFont="1" applyBorder="1" applyAlignment="1" applyProtection="1">
      <protection locked="0"/>
    </xf>
    <xf numFmtId="0" fontId="32" fillId="0" borderId="0" xfId="0" applyFont="1" applyAlignment="1" applyProtection="1">
      <alignment vertical="top"/>
      <protection locked="0"/>
    </xf>
    <xf numFmtId="0" fontId="34" fillId="0" borderId="0" xfId="0" applyFont="1" applyAlignment="1" applyProtection="1">
      <alignment vertical="top"/>
      <protection locked="0"/>
    </xf>
    <xf numFmtId="165" fontId="10" fillId="0" borderId="0" xfId="1" applyFont="1" applyBorder="1" applyAlignment="1" applyProtection="1">
      <alignment vertical="top"/>
      <protection locked="0"/>
    </xf>
    <xf numFmtId="165" fontId="7" fillId="0" borderId="4" xfId="1" applyFont="1" applyBorder="1" applyProtection="1">
      <protection locked="0"/>
    </xf>
    <xf numFmtId="165" fontId="10" fillId="0" borderId="4" xfId="1" applyFont="1" applyBorder="1" applyAlignment="1" applyProtection="1">
      <protection locked="0"/>
    </xf>
    <xf numFmtId="165" fontId="10" fillId="0" borderId="4" xfId="1" applyFont="1" applyBorder="1" applyAlignment="1" applyProtection="1">
      <alignment vertical="top"/>
      <protection locked="0"/>
    </xf>
    <xf numFmtId="0" fontId="26" fillId="0" borderId="0" xfId="0" applyFont="1" applyAlignment="1" applyProtection="1">
      <alignment vertical="top"/>
      <protection locked="0"/>
    </xf>
    <xf numFmtId="0" fontId="78" fillId="0" borderId="0" xfId="0" applyFont="1" applyAlignment="1" applyProtection="1">
      <alignment vertical="top"/>
      <protection locked="0"/>
    </xf>
    <xf numFmtId="165" fontId="6" fillId="0" borderId="0" xfId="1" applyFont="1" applyBorder="1" applyProtection="1">
      <protection locked="0"/>
    </xf>
    <xf numFmtId="0" fontId="13" fillId="0" borderId="0" xfId="0" applyFont="1" applyAlignment="1" applyProtection="1">
      <alignment vertical="top"/>
      <protection locked="0"/>
    </xf>
    <xf numFmtId="165" fontId="6" fillId="0" borderId="0" xfId="1" applyFont="1" applyFill="1" applyBorder="1" applyProtection="1"/>
    <xf numFmtId="165" fontId="6" fillId="0" borderId="2" xfId="1" applyFont="1" applyFill="1" applyBorder="1" applyProtection="1"/>
    <xf numFmtId="165" fontId="6" fillId="0" borderId="2" xfId="1" applyFont="1" applyBorder="1" applyProtection="1"/>
    <xf numFmtId="165" fontId="7" fillId="0" borderId="9" xfId="1" applyFont="1" applyBorder="1" applyProtection="1"/>
    <xf numFmtId="165" fontId="9" fillId="0" borderId="0" xfId="1" applyFont="1" applyFill="1" applyAlignment="1" applyProtection="1">
      <alignment wrapText="1"/>
    </xf>
    <xf numFmtId="165" fontId="6" fillId="0" borderId="0" xfId="1" applyFont="1" applyAlignment="1" applyProtection="1">
      <alignment wrapText="1"/>
    </xf>
    <xf numFmtId="165" fontId="7" fillId="0" borderId="0" xfId="1" applyFont="1" applyProtection="1"/>
    <xf numFmtId="165" fontId="4" fillId="2" borderId="9" xfId="1" applyFont="1" applyFill="1" applyBorder="1" applyProtection="1"/>
    <xf numFmtId="165" fontId="10" fillId="0" borderId="2" xfId="1" applyFont="1" applyBorder="1" applyAlignment="1" applyProtection="1">
      <alignment vertical="top"/>
    </xf>
    <xf numFmtId="165" fontId="9" fillId="0" borderId="0" xfId="1" applyFont="1" applyAlignment="1" applyProtection="1">
      <alignment vertical="top"/>
    </xf>
    <xf numFmtId="165" fontId="10" fillId="0" borderId="9" xfId="1" applyFont="1" applyBorder="1" applyAlignment="1" applyProtection="1">
      <alignment vertical="top"/>
    </xf>
    <xf numFmtId="165" fontId="9" fillId="0" borderId="0" xfId="1" applyFont="1" applyBorder="1" applyAlignment="1" applyProtection="1">
      <alignment vertical="top"/>
    </xf>
    <xf numFmtId="165" fontId="10" fillId="0" borderId="0" xfId="56" applyFont="1" applyProtection="1"/>
    <xf numFmtId="165" fontId="7" fillId="0" borderId="2" xfId="1" applyFont="1" applyBorder="1" applyAlignment="1" applyProtection="1">
      <alignment vertical="top"/>
    </xf>
    <xf numFmtId="165" fontId="6" fillId="0" borderId="0" xfId="1" applyFont="1" applyAlignment="1" applyProtection="1">
      <alignment vertical="top"/>
    </xf>
    <xf numFmtId="165" fontId="10" fillId="0" borderId="9" xfId="1" applyFont="1" applyFill="1" applyBorder="1" applyProtection="1"/>
    <xf numFmtId="165" fontId="7" fillId="0" borderId="0" xfId="1" applyFont="1" applyAlignment="1" applyProtection="1">
      <alignment vertical="top"/>
    </xf>
    <xf numFmtId="165" fontId="10" fillId="0" borderId="0" xfId="1" applyFont="1" applyBorder="1" applyAlignment="1" applyProtection="1">
      <alignment horizontal="center"/>
      <protection locked="0"/>
    </xf>
    <xf numFmtId="165" fontId="10" fillId="0" borderId="4" xfId="1" applyFont="1" applyBorder="1" applyAlignment="1" applyProtection="1">
      <alignment horizontal="center"/>
      <protection locked="0"/>
    </xf>
    <xf numFmtId="165" fontId="10" fillId="0" borderId="0" xfId="1" applyFont="1" applyBorder="1" applyAlignment="1" applyProtection="1">
      <alignment horizontal="center" vertical="top"/>
      <protection locked="0"/>
    </xf>
    <xf numFmtId="165" fontId="10" fillId="0" borderId="4" xfId="1" applyFont="1" applyBorder="1" applyAlignment="1" applyProtection="1">
      <alignment horizontal="center" vertical="top"/>
      <protection locked="0"/>
    </xf>
    <xf numFmtId="0" fontId="7" fillId="0" borderId="5" xfId="0" applyFont="1" applyBorder="1" applyProtection="1">
      <protection locked="0"/>
    </xf>
    <xf numFmtId="165" fontId="68" fillId="0" borderId="0" xfId="1" applyFont="1" applyBorder="1" applyProtection="1">
      <protection locked="0"/>
    </xf>
    <xf numFmtId="165" fontId="7" fillId="0" borderId="1" xfId="1" applyFont="1" applyBorder="1" applyAlignment="1" applyProtection="1">
      <alignment vertical="top"/>
      <protection locked="0"/>
    </xf>
    <xf numFmtId="165" fontId="10" fillId="0" borderId="1" xfId="1" applyFont="1" applyBorder="1" applyProtection="1">
      <protection locked="0"/>
    </xf>
    <xf numFmtId="165" fontId="10" fillId="0" borderId="3" xfId="1" applyFont="1" applyBorder="1" applyProtection="1"/>
    <xf numFmtId="165" fontId="4" fillId="2" borderId="27" xfId="1" applyFont="1" applyFill="1" applyBorder="1" applyProtection="1"/>
    <xf numFmtId="165" fontId="30" fillId="2" borderId="27" xfId="1" applyFont="1" applyFill="1" applyBorder="1" applyProtection="1"/>
    <xf numFmtId="165" fontId="1" fillId="26" borderId="12" xfId="0" applyNumberFormat="1" applyFont="1" applyFill="1" applyBorder="1" applyProtection="1">
      <protection locked="0"/>
    </xf>
    <xf numFmtId="49" fontId="1" fillId="0" borderId="0" xfId="0" applyNumberFormat="1" applyFont="1" applyAlignment="1">
      <alignment horizontal="left" vertical="top"/>
    </xf>
    <xf numFmtId="49" fontId="4" fillId="0" borderId="0" xfId="0" applyNumberFormat="1" applyFont="1" applyAlignment="1">
      <alignment horizontal="left" vertical="top"/>
    </xf>
    <xf numFmtId="0" fontId="4" fillId="0" borderId="0" xfId="0" applyFont="1"/>
    <xf numFmtId="0" fontId="1" fillId="0" borderId="0" xfId="0" applyFont="1"/>
    <xf numFmtId="0" fontId="1" fillId="0" borderId="0" xfId="0" applyFont="1" applyAlignment="1">
      <alignment horizontal="left" vertical="top"/>
    </xf>
    <xf numFmtId="0" fontId="4" fillId="0" borderId="0" xfId="0" applyFont="1" applyAlignment="1">
      <alignment horizontal="center"/>
    </xf>
    <xf numFmtId="4" fontId="1" fillId="0" borderId="0" xfId="0" applyNumberFormat="1" applyFont="1"/>
    <xf numFmtId="0" fontId="1" fillId="2" borderId="12" xfId="0" applyFont="1" applyFill="1" applyBorder="1" applyAlignment="1">
      <alignment horizontal="left" vertical="top"/>
    </xf>
    <xf numFmtId="0" fontId="1" fillId="2" borderId="12" xfId="0" applyFont="1" applyFill="1" applyBorder="1"/>
    <xf numFmtId="0" fontId="1" fillId="2" borderId="0" xfId="0" applyFont="1" applyFill="1"/>
    <xf numFmtId="0" fontId="1" fillId="2" borderId="12" xfId="0" applyFont="1" applyFill="1" applyBorder="1" applyAlignment="1">
      <alignment horizontal="center"/>
    </xf>
    <xf numFmtId="0" fontId="1" fillId="2" borderId="0" xfId="0" applyFont="1" applyFill="1" applyAlignment="1">
      <alignment horizontal="center"/>
    </xf>
    <xf numFmtId="49" fontId="1" fillId="0" borderId="12" xfId="0" applyNumberFormat="1" applyFont="1" applyBorder="1" applyAlignment="1">
      <alignment horizontal="left"/>
    </xf>
    <xf numFmtId="0" fontId="1" fillId="0" borderId="12" xfId="0" applyFont="1" applyBorder="1" applyAlignment="1">
      <alignment horizontal="left"/>
    </xf>
    <xf numFmtId="0" fontId="1" fillId="0" borderId="12" xfId="0" applyFont="1" applyBorder="1" applyAlignment="1">
      <alignment wrapText="1"/>
    </xf>
    <xf numFmtId="165" fontId="1" fillId="0" borderId="12" xfId="0" applyNumberFormat="1" applyFont="1" applyBorder="1"/>
    <xf numFmtId="165" fontId="1" fillId="0" borderId="0" xfId="0" applyNumberFormat="1" applyFont="1"/>
    <xf numFmtId="164" fontId="1" fillId="0" borderId="0" xfId="0" applyNumberFormat="1" applyFont="1"/>
    <xf numFmtId="0" fontId="1" fillId="27" borderId="12" xfId="0" applyFont="1" applyFill="1" applyBorder="1" applyAlignment="1">
      <alignment horizontal="left"/>
    </xf>
    <xf numFmtId="0" fontId="4" fillId="27" borderId="12" xfId="0" applyFont="1" applyFill="1" applyBorder="1" applyAlignment="1">
      <alignment horizontal="right"/>
    </xf>
    <xf numFmtId="165" fontId="4" fillId="27" borderId="12" xfId="0" applyNumberFormat="1" applyFont="1" applyFill="1" applyBorder="1"/>
    <xf numFmtId="165" fontId="4" fillId="2" borderId="0" xfId="0" applyNumberFormat="1" applyFont="1" applyFill="1"/>
    <xf numFmtId="0" fontId="6" fillId="0" borderId="0" xfId="0" applyFont="1" applyAlignment="1">
      <alignment horizontal="left" wrapText="1"/>
    </xf>
    <xf numFmtId="0" fontId="6" fillId="0" borderId="0" xfId="0" applyFont="1" applyAlignment="1">
      <alignment horizontal="justify" wrapText="1"/>
    </xf>
    <xf numFmtId="0" fontId="7" fillId="0" borderId="0" xfId="0" applyFont="1" applyAlignment="1">
      <alignment horizontal="justify" wrapText="1"/>
    </xf>
    <xf numFmtId="0" fontId="13" fillId="0" borderId="0" xfId="0" applyFont="1" applyAlignment="1">
      <alignment wrapText="1"/>
    </xf>
    <xf numFmtId="0" fontId="7" fillId="0" borderId="0" xfId="0" applyFont="1" applyAlignment="1">
      <alignment wrapText="1"/>
    </xf>
    <xf numFmtId="0" fontId="35" fillId="0" borderId="0" xfId="3" applyFont="1" applyAlignment="1">
      <alignment horizontal="left" vertical="top" wrapText="1"/>
    </xf>
    <xf numFmtId="49" fontId="6" fillId="0" borderId="0" xfId="0" applyNumberFormat="1" applyFont="1" applyAlignment="1">
      <alignment horizontal="left" vertical="top"/>
    </xf>
    <xf numFmtId="0" fontId="6" fillId="0" borderId="0" xfId="0" applyFont="1" applyAlignment="1">
      <alignment horizontal="left" vertical="top"/>
    </xf>
    <xf numFmtId="0" fontId="6" fillId="0" borderId="0" xfId="0" applyFont="1"/>
    <xf numFmtId="0" fontId="6" fillId="0" borderId="0" xfId="0" applyFont="1" applyAlignment="1">
      <alignment horizontal="center"/>
    </xf>
    <xf numFmtId="49" fontId="6" fillId="0" borderId="6" xfId="0" applyNumberFormat="1" applyFont="1" applyBorder="1" applyAlignment="1">
      <alignment horizontal="left" vertical="top"/>
    </xf>
    <xf numFmtId="0" fontId="3" fillId="0" borderId="5" xfId="0" applyFont="1" applyBorder="1" applyAlignment="1">
      <alignment horizontal="left" vertical="top"/>
    </xf>
    <xf numFmtId="0" fontId="6" fillId="0" borderId="5" xfId="0" applyFont="1" applyBorder="1"/>
    <xf numFmtId="0" fontId="6" fillId="0" borderId="5" xfId="0" applyFont="1" applyBorder="1" applyAlignment="1">
      <alignment horizontal="center"/>
    </xf>
    <xf numFmtId="0" fontId="6" fillId="0" borderId="7" xfId="0" applyFont="1" applyBorder="1"/>
    <xf numFmtId="0" fontId="6" fillId="0" borderId="10" xfId="0" applyFont="1" applyBorder="1" applyAlignment="1">
      <alignment horizontal="left" vertical="top"/>
    </xf>
    <xf numFmtId="0" fontId="3" fillId="0" borderId="0" xfId="0" applyFont="1" applyAlignment="1">
      <alignment horizontal="left" vertical="top"/>
    </xf>
    <xf numFmtId="0" fontId="6" fillId="0" borderId="2" xfId="0" applyFont="1" applyBorder="1"/>
    <xf numFmtId="0" fontId="3" fillId="0" borderId="0" xfId="0" applyFont="1"/>
    <xf numFmtId="49" fontId="6" fillId="2" borderId="13" xfId="0" applyNumberFormat="1" applyFont="1" applyFill="1" applyBorder="1" applyAlignment="1">
      <alignment horizontal="left"/>
    </xf>
    <xf numFmtId="0" fontId="6" fillId="2" borderId="14" xfId="0" applyFont="1" applyFill="1" applyBorder="1" applyAlignment="1">
      <alignment horizontal="left"/>
    </xf>
    <xf numFmtId="0" fontId="2" fillId="2" borderId="14" xfId="0" applyFont="1" applyFill="1" applyBorder="1"/>
    <xf numFmtId="0" fontId="3" fillId="2" borderId="14" xfId="0" applyFont="1" applyFill="1" applyBorder="1"/>
    <xf numFmtId="0" fontId="6" fillId="2" borderId="14" xfId="0" applyFont="1" applyFill="1" applyBorder="1" applyAlignment="1">
      <alignment horizontal="center"/>
    </xf>
    <xf numFmtId="0" fontId="6" fillId="2" borderId="14" xfId="0" applyFont="1" applyFill="1" applyBorder="1"/>
    <xf numFmtId="0" fontId="6" fillId="2" borderId="15" xfId="0" applyFont="1" applyFill="1" applyBorder="1"/>
    <xf numFmtId="0" fontId="6" fillId="0" borderId="8" xfId="0" applyFont="1" applyBorder="1" applyAlignment="1">
      <alignment vertical="top"/>
    </xf>
    <xf numFmtId="0" fontId="6" fillId="0" borderId="4" xfId="0" applyFont="1" applyBorder="1" applyAlignment="1">
      <alignment vertical="top"/>
    </xf>
    <xf numFmtId="0" fontId="3" fillId="0" borderId="4" xfId="0" applyFont="1" applyBorder="1" applyAlignment="1">
      <alignment vertical="top"/>
    </xf>
    <xf numFmtId="0" fontId="6" fillId="0" borderId="4" xfId="0" applyFont="1" applyBorder="1" applyAlignment="1">
      <alignment horizontal="center" vertical="top"/>
    </xf>
    <xf numFmtId="0" fontId="6" fillId="0" borderId="9" xfId="0" applyFont="1" applyBorder="1" applyAlignment="1">
      <alignment vertical="top"/>
    </xf>
    <xf numFmtId="0" fontId="6" fillId="0" borderId="0" xfId="0" applyFont="1" applyAlignment="1">
      <alignment vertical="top"/>
    </xf>
    <xf numFmtId="0" fontId="6" fillId="2" borderId="6" xfId="0" applyFont="1" applyFill="1" applyBorder="1" applyAlignment="1">
      <alignment horizontal="left" vertical="top"/>
    </xf>
    <xf numFmtId="0" fontId="6" fillId="2" borderId="5" xfId="0" applyFont="1" applyFill="1" applyBorder="1" applyAlignment="1">
      <alignment horizontal="left" vertical="top"/>
    </xf>
    <xf numFmtId="0" fontId="6" fillId="2" borderId="5" xfId="0" applyFont="1" applyFill="1" applyBorder="1"/>
    <xf numFmtId="0" fontId="6" fillId="2" borderId="5" xfId="0" applyFont="1" applyFill="1" applyBorder="1" applyAlignment="1">
      <alignment horizontal="center"/>
    </xf>
    <xf numFmtId="0" fontId="9" fillId="2" borderId="5" xfId="0" applyFont="1" applyFill="1" applyBorder="1"/>
    <xf numFmtId="0" fontId="9" fillId="2" borderId="7" xfId="0" applyFont="1" applyFill="1" applyBorder="1"/>
    <xf numFmtId="0" fontId="3" fillId="2" borderId="10" xfId="0" applyFont="1" applyFill="1" applyBorder="1" applyAlignment="1">
      <alignment horizontal="left" vertical="top"/>
    </xf>
    <xf numFmtId="0" fontId="3" fillId="2" borderId="0" xfId="0" applyFont="1" applyFill="1" applyAlignment="1">
      <alignment horizontal="left" vertical="top"/>
    </xf>
    <xf numFmtId="0" fontId="3" fillId="2" borderId="0" xfId="0" applyFont="1" applyFill="1"/>
    <xf numFmtId="0" fontId="2" fillId="2" borderId="0" xfId="0" applyFont="1" applyFill="1" applyAlignment="1">
      <alignment horizontal="center"/>
    </xf>
    <xf numFmtId="166" fontId="2" fillId="2" borderId="0" xfId="0" applyNumberFormat="1" applyFont="1" applyFill="1" applyAlignment="1">
      <alignment horizontal="center" vertical="top"/>
    </xf>
    <xf numFmtId="2" fontId="2" fillId="2" borderId="0" xfId="0" applyNumberFormat="1" applyFont="1" applyFill="1" applyAlignment="1">
      <alignment horizontal="center"/>
    </xf>
    <xf numFmtId="4" fontId="2" fillId="2" borderId="2" xfId="0" applyNumberFormat="1" applyFont="1" applyFill="1" applyBorder="1" applyAlignment="1">
      <alignment horizontal="center"/>
    </xf>
    <xf numFmtId="0" fontId="3" fillId="2" borderId="11" xfId="0" applyFont="1" applyFill="1" applyBorder="1" applyAlignment="1">
      <alignment horizontal="left" vertical="top"/>
    </xf>
    <xf numFmtId="0" fontId="3" fillId="2" borderId="1" xfId="0" applyFont="1" applyFill="1" applyBorder="1" applyAlignment="1">
      <alignment horizontal="left" vertical="top"/>
    </xf>
    <xf numFmtId="0" fontId="3" fillId="2" borderId="1" xfId="0" applyFont="1" applyFill="1" applyBorder="1"/>
    <xf numFmtId="0" fontId="2" fillId="2" borderId="1" xfId="0" applyFont="1" applyFill="1" applyBorder="1" applyAlignment="1">
      <alignment horizontal="center"/>
    </xf>
    <xf numFmtId="166" fontId="2" fillId="2" borderId="1" xfId="0" applyNumberFormat="1" applyFont="1" applyFill="1" applyBorder="1" applyAlignment="1">
      <alignment horizontal="center"/>
    </xf>
    <xf numFmtId="2" fontId="2" fillId="2" borderId="1" xfId="0" applyNumberFormat="1" applyFont="1" applyFill="1" applyBorder="1" applyAlignment="1">
      <alignment horizontal="center"/>
    </xf>
    <xf numFmtId="4" fontId="2" fillId="2" borderId="3" xfId="0" applyNumberFormat="1" applyFont="1" applyFill="1" applyBorder="1" applyAlignment="1">
      <alignment horizontal="center"/>
    </xf>
    <xf numFmtId="0" fontId="6" fillId="2" borderId="25" xfId="0" applyFont="1" applyFill="1" applyBorder="1" applyAlignment="1">
      <alignment horizontal="left" vertical="top"/>
    </xf>
    <xf numFmtId="0" fontId="6" fillId="2" borderId="26" xfId="0" applyFont="1" applyFill="1" applyBorder="1" applyAlignment="1">
      <alignment horizontal="left" vertical="top"/>
    </xf>
    <xf numFmtId="0" fontId="3" fillId="2" borderId="26" xfId="0" applyFont="1" applyFill="1" applyBorder="1" applyAlignment="1">
      <alignment wrapText="1"/>
    </xf>
    <xf numFmtId="0" fontId="6" fillId="2" borderId="26" xfId="0" applyFont="1" applyFill="1" applyBorder="1" applyAlignment="1">
      <alignment horizontal="center"/>
    </xf>
    <xf numFmtId="0" fontId="81" fillId="2" borderId="26" xfId="0" applyFont="1" applyFill="1" applyBorder="1"/>
    <xf numFmtId="0" fontId="81" fillId="2" borderId="27" xfId="0" applyFont="1" applyFill="1" applyBorder="1"/>
    <xf numFmtId="0" fontId="60" fillId="0" borderId="0" xfId="0" applyFont="1" applyAlignment="1">
      <alignment horizontal="justify" vertical="top" wrapText="1"/>
    </xf>
    <xf numFmtId="0" fontId="6" fillId="0" borderId="0" xfId="0" applyFont="1" applyAlignment="1">
      <alignment horizontal="justify" vertical="top" wrapText="1"/>
    </xf>
    <xf numFmtId="0" fontId="7" fillId="0" borderId="0" xfId="0" applyFont="1" applyAlignment="1">
      <alignment horizontal="center"/>
    </xf>
    <xf numFmtId="0" fontId="6" fillId="0" borderId="8" xfId="0" applyFont="1" applyBorder="1" applyAlignment="1">
      <alignment horizontal="left" vertical="top"/>
    </xf>
    <xf numFmtId="0" fontId="6" fillId="0" borderId="4" xfId="0" applyFont="1" applyBorder="1" applyAlignment="1">
      <alignment horizontal="left" vertical="top"/>
    </xf>
    <xf numFmtId="0" fontId="60" fillId="0" borderId="4" xfId="0" applyFont="1" applyBorder="1" applyAlignment="1">
      <alignment horizontal="justify" wrapText="1"/>
    </xf>
    <xf numFmtId="0" fontId="6" fillId="0" borderId="4" xfId="0" applyFont="1" applyBorder="1" applyAlignment="1">
      <alignment horizontal="justify" wrapText="1"/>
    </xf>
    <xf numFmtId="0" fontId="13" fillId="0" borderId="4" xfId="0" applyFont="1" applyBorder="1" applyAlignment="1">
      <alignment horizontal="center"/>
    </xf>
    <xf numFmtId="0" fontId="60" fillId="0" borderId="0" xfId="0" applyFont="1" applyAlignment="1">
      <alignment horizontal="justify" wrapText="1"/>
    </xf>
    <xf numFmtId="0" fontId="60" fillId="0" borderId="0" xfId="0" applyFont="1" applyAlignment="1">
      <alignment horizontal="justify" vertical="center" wrapText="1"/>
    </xf>
    <xf numFmtId="0" fontId="3" fillId="0" borderId="0" xfId="0" applyFont="1" applyAlignment="1">
      <alignment horizontal="justify" vertical="center" wrapText="1"/>
    </xf>
    <xf numFmtId="0" fontId="76" fillId="0" borderId="0" xfId="0" applyFont="1"/>
    <xf numFmtId="0" fontId="7" fillId="0" borderId="0" xfId="0" applyFont="1"/>
    <xf numFmtId="0" fontId="6" fillId="0" borderId="0" xfId="0" applyFont="1" applyAlignment="1">
      <alignment horizontal="justify" vertical="center" wrapText="1"/>
    </xf>
    <xf numFmtId="0" fontId="6" fillId="2" borderId="10" xfId="0" applyFont="1" applyFill="1" applyBorder="1" applyAlignment="1">
      <alignment horizontal="left" vertical="top"/>
    </xf>
    <xf numFmtId="0" fontId="6" fillId="2" borderId="0" xfId="0" applyFont="1" applyFill="1" applyAlignment="1">
      <alignment horizontal="left" vertical="top"/>
    </xf>
    <xf numFmtId="0" fontId="6" fillId="2" borderId="0" xfId="0" applyFont="1" applyFill="1" applyAlignment="1">
      <alignment horizontal="justify" wrapText="1"/>
    </xf>
    <xf numFmtId="0" fontId="7" fillId="2" borderId="0" xfId="0" applyFont="1" applyFill="1" applyAlignment="1">
      <alignment horizontal="center"/>
    </xf>
    <xf numFmtId="0" fontId="6" fillId="2" borderId="8" xfId="0" applyFont="1" applyFill="1" applyBorder="1" applyAlignment="1">
      <alignment horizontal="left" vertical="top"/>
    </xf>
    <xf numFmtId="0" fontId="6" fillId="2" borderId="4" xfId="0" applyFont="1" applyFill="1" applyBorder="1" applyAlignment="1">
      <alignment horizontal="left" vertical="top"/>
    </xf>
    <xf numFmtId="0" fontId="3" fillId="2" borderId="4" xfId="0" applyFont="1" applyFill="1" applyBorder="1" applyAlignment="1">
      <alignment wrapText="1"/>
    </xf>
    <xf numFmtId="0" fontId="7" fillId="2" borderId="4" xfId="0" applyFont="1" applyFill="1" applyBorder="1" applyAlignment="1">
      <alignment horizontal="center"/>
    </xf>
    <xf numFmtId="0" fontId="82" fillId="2" borderId="9" xfId="0" applyFont="1" applyFill="1" applyBorder="1"/>
    <xf numFmtId="0" fontId="2" fillId="0" borderId="0" xfId="54" applyFont="1" applyAlignment="1">
      <alignment horizontal="justify" vertical="top" wrapText="1"/>
    </xf>
    <xf numFmtId="0" fontId="2" fillId="0" borderId="0" xfId="0" applyFont="1" applyAlignment="1">
      <alignment vertical="top" wrapText="1"/>
    </xf>
    <xf numFmtId="0" fontId="9" fillId="0" borderId="0" xfId="54" applyFont="1" applyAlignment="1">
      <alignment horizontal="justify" vertical="top" wrapText="1"/>
    </xf>
    <xf numFmtId="0" fontId="9" fillId="0" borderId="0" xfId="0" applyFont="1" applyAlignment="1">
      <alignment vertical="top" wrapText="1"/>
    </xf>
    <xf numFmtId="0" fontId="9" fillId="0" borderId="10" xfId="0" applyFont="1" applyBorder="1" applyAlignment="1">
      <alignment horizontal="left" vertical="top"/>
    </xf>
    <xf numFmtId="0" fontId="9" fillId="0" borderId="0" xfId="0" applyFont="1" applyAlignment="1">
      <alignment horizontal="left" vertical="top"/>
    </xf>
    <xf numFmtId="0" fontId="10" fillId="0" borderId="0" xfId="0" applyFont="1"/>
    <xf numFmtId="0" fontId="10" fillId="0" borderId="0" xfId="0" applyFont="1" applyAlignment="1">
      <alignment horizontal="center"/>
    </xf>
    <xf numFmtId="0" fontId="9" fillId="0" borderId="0" xfId="0" applyFont="1"/>
    <xf numFmtId="0" fontId="15" fillId="0" borderId="0" xfId="0" applyFont="1"/>
    <xf numFmtId="0" fontId="2" fillId="0" borderId="0" xfId="0" applyFont="1" applyAlignment="1">
      <alignment horizontal="justify" vertical="top" wrapText="1"/>
    </xf>
    <xf numFmtId="0" fontId="9" fillId="0" borderId="0" xfId="0" applyFont="1" applyAlignment="1">
      <alignment wrapText="1"/>
    </xf>
    <xf numFmtId="0" fontId="9" fillId="0" borderId="8" xfId="0" applyFont="1" applyBorder="1" applyAlignment="1">
      <alignment horizontal="left" vertical="top"/>
    </xf>
    <xf numFmtId="0" fontId="9" fillId="0" borderId="4" xfId="0" applyFont="1" applyBorder="1" applyAlignment="1">
      <alignment horizontal="left" vertical="top"/>
    </xf>
    <xf numFmtId="0" fontId="9" fillId="0" borderId="4" xfId="0" applyFont="1" applyBorder="1" applyAlignment="1">
      <alignment horizontal="justify" wrapText="1"/>
    </xf>
    <xf numFmtId="0" fontId="14" fillId="0" borderId="4" xfId="0" applyFont="1" applyBorder="1" applyAlignment="1">
      <alignment horizontal="center"/>
    </xf>
    <xf numFmtId="0" fontId="3" fillId="0" borderId="0" xfId="0" applyFont="1" applyAlignment="1">
      <alignment horizontal="justify" wrapText="1"/>
    </xf>
    <xf numFmtId="0" fontId="12" fillId="0" borderId="0" xfId="0" applyFont="1"/>
    <xf numFmtId="0" fontId="0" fillId="0" borderId="0" xfId="0" applyAlignment="1">
      <alignment horizontal="left" vertical="center" indent="1"/>
    </xf>
    <xf numFmtId="0" fontId="7" fillId="0" borderId="4" xfId="0" applyFont="1" applyBorder="1"/>
    <xf numFmtId="0" fontId="3" fillId="0" borderId="0" xfId="54" applyFont="1" applyAlignment="1">
      <alignment horizontal="justify" vertical="top" wrapText="1"/>
    </xf>
    <xf numFmtId="0" fontId="3" fillId="0" borderId="0" xfId="0" applyFont="1" applyAlignment="1">
      <alignment vertical="top" wrapText="1"/>
    </xf>
    <xf numFmtId="0" fontId="83" fillId="0" borderId="0" xfId="0" applyFont="1" applyAlignment="1">
      <alignment horizontal="left" wrapText="1"/>
    </xf>
    <xf numFmtId="0" fontId="6" fillId="0" borderId="0" xfId="0" applyFont="1" applyAlignment="1">
      <alignment vertical="top" wrapText="1"/>
    </xf>
    <xf numFmtId="0" fontId="10" fillId="0" borderId="4" xfId="0" applyFont="1" applyBorder="1" applyAlignment="1">
      <alignment horizontal="justify" vertical="top" wrapText="1"/>
    </xf>
    <xf numFmtId="0" fontId="11" fillId="2" borderId="25" xfId="0" applyFont="1" applyFill="1" applyBorder="1" applyAlignment="1">
      <alignment horizontal="left" vertical="top"/>
    </xf>
    <xf numFmtId="0" fontId="11" fillId="2" borderId="26" xfId="0" applyFont="1" applyFill="1" applyBorder="1" applyAlignment="1">
      <alignment horizontal="left" vertical="top"/>
    </xf>
    <xf numFmtId="0" fontId="2" fillId="2" borderId="26" xfId="0" applyFont="1" applyFill="1" applyBorder="1" applyAlignment="1">
      <alignment horizontal="right" wrapText="1"/>
    </xf>
    <xf numFmtId="0" fontId="11" fillId="2" borderId="26" xfId="0" applyFont="1" applyFill="1" applyBorder="1" applyAlignment="1">
      <alignment horizontal="justify" wrapText="1"/>
    </xf>
    <xf numFmtId="0" fontId="26" fillId="2" borderId="26" xfId="0" applyFont="1" applyFill="1" applyBorder="1" applyAlignment="1">
      <alignment horizontal="center"/>
    </xf>
    <xf numFmtId="0" fontId="11" fillId="0" borderId="0" xfId="0" applyFont="1"/>
    <xf numFmtId="165" fontId="26" fillId="2" borderId="26" xfId="1" applyFont="1" applyFill="1" applyBorder="1" applyProtection="1">
      <protection locked="0"/>
    </xf>
    <xf numFmtId="49" fontId="6" fillId="0" borderId="0" xfId="0" applyNumberFormat="1" applyFont="1" applyAlignment="1">
      <alignment vertical="top"/>
    </xf>
    <xf numFmtId="0" fontId="6" fillId="0" borderId="0" xfId="0" applyFont="1" applyAlignment="1">
      <alignment horizontal="center" vertical="top"/>
    </xf>
    <xf numFmtId="49" fontId="6" fillId="0" borderId="6" xfId="0" applyNumberFormat="1" applyFont="1" applyBorder="1" applyAlignment="1">
      <alignment vertical="top"/>
    </xf>
    <xf numFmtId="0" fontId="3" fillId="0" borderId="5" xfId="0" applyFont="1" applyBorder="1" applyAlignment="1">
      <alignment vertical="top"/>
    </xf>
    <xf numFmtId="0" fontId="6" fillId="0" borderId="5" xfId="0" applyFont="1" applyBorder="1" applyAlignment="1">
      <alignment vertical="top"/>
    </xf>
    <xf numFmtId="0" fontId="6" fillId="0" borderId="5" xfId="0" applyFont="1" applyBorder="1" applyAlignment="1">
      <alignment horizontal="center" vertical="top"/>
    </xf>
    <xf numFmtId="0" fontId="6" fillId="0" borderId="7" xfId="0" applyFont="1" applyBorder="1" applyAlignment="1">
      <alignment vertical="top"/>
    </xf>
    <xf numFmtId="0" fontId="6" fillId="0" borderId="10" xfId="0" applyFont="1" applyBorder="1" applyAlignment="1">
      <alignment vertical="top"/>
    </xf>
    <xf numFmtId="0" fontId="3" fillId="0" borderId="0" xfId="0" applyFont="1" applyAlignment="1">
      <alignment vertical="top"/>
    </xf>
    <xf numFmtId="0" fontId="6" fillId="0" borderId="2" xfId="0" applyFont="1" applyBorder="1" applyAlignment="1">
      <alignment vertical="top"/>
    </xf>
    <xf numFmtId="49" fontId="6" fillId="2" borderId="13" xfId="0" applyNumberFormat="1" applyFont="1" applyFill="1" applyBorder="1"/>
    <xf numFmtId="0" fontId="6" fillId="2" borderId="6" xfId="0" applyFont="1" applyFill="1" applyBorder="1" applyAlignment="1">
      <alignment vertical="top"/>
    </xf>
    <xf numFmtId="0" fontId="6" fillId="2" borderId="5" xfId="0" applyFont="1" applyFill="1" applyBorder="1" applyAlignment="1">
      <alignment vertical="top"/>
    </xf>
    <xf numFmtId="0" fontId="6" fillId="2" borderId="5" xfId="0" applyFont="1" applyFill="1" applyBorder="1" applyAlignment="1">
      <alignment horizontal="center" vertical="top"/>
    </xf>
    <xf numFmtId="0" fontId="6" fillId="2" borderId="7" xfId="0" applyFont="1" applyFill="1" applyBorder="1" applyAlignment="1">
      <alignment vertical="top"/>
    </xf>
    <xf numFmtId="0" fontId="3" fillId="2" borderId="10" xfId="0" applyFont="1" applyFill="1" applyBorder="1" applyAlignment="1">
      <alignment vertical="top"/>
    </xf>
    <xf numFmtId="0" fontId="3" fillId="2" borderId="0" xfId="0" applyFont="1" applyFill="1" applyAlignment="1">
      <alignment vertical="top"/>
    </xf>
    <xf numFmtId="0" fontId="2" fillId="2" borderId="0" xfId="0" applyFont="1" applyFill="1" applyAlignment="1">
      <alignment horizontal="center" vertical="top"/>
    </xf>
    <xf numFmtId="2" fontId="2" fillId="2" borderId="0" xfId="0" applyNumberFormat="1" applyFont="1" applyFill="1" applyAlignment="1">
      <alignment vertical="top"/>
    </xf>
    <xf numFmtId="4" fontId="2" fillId="2" borderId="2" xfId="0" applyNumberFormat="1" applyFont="1" applyFill="1" applyBorder="1" applyAlignment="1">
      <alignment vertical="top"/>
    </xf>
    <xf numFmtId="0" fontId="3" fillId="2" borderId="11" xfId="0" applyFont="1" applyFill="1" applyBorder="1" applyAlignment="1">
      <alignment vertical="top"/>
    </xf>
    <xf numFmtId="0" fontId="3" fillId="2" borderId="1" xfId="0" applyFont="1" applyFill="1" applyBorder="1" applyAlignment="1">
      <alignment vertical="top"/>
    </xf>
    <xf numFmtId="0" fontId="2" fillId="2" borderId="1" xfId="0" applyFont="1" applyFill="1" applyBorder="1" applyAlignment="1">
      <alignment horizontal="center" vertical="top"/>
    </xf>
    <xf numFmtId="166" fontId="2" fillId="2" borderId="1" xfId="0" applyNumberFormat="1" applyFont="1" applyFill="1" applyBorder="1" applyAlignment="1">
      <alignment horizontal="center" vertical="top"/>
    </xf>
    <xf numFmtId="2" fontId="2" fillId="2" borderId="1" xfId="0" applyNumberFormat="1" applyFont="1" applyFill="1" applyBorder="1" applyAlignment="1">
      <alignment vertical="top"/>
    </xf>
    <xf numFmtId="4" fontId="2" fillId="2" borderId="3" xfId="0" applyNumberFormat="1" applyFont="1" applyFill="1" applyBorder="1" applyAlignment="1">
      <alignment vertical="top"/>
    </xf>
    <xf numFmtId="0" fontId="7" fillId="0" borderId="0" xfId="0" applyFont="1" applyAlignment="1">
      <alignment vertical="top"/>
    </xf>
    <xf numFmtId="0" fontId="13" fillId="0" borderId="0" xfId="0" applyFont="1" applyAlignment="1">
      <alignment horizontal="center" vertical="top"/>
    </xf>
    <xf numFmtId="165" fontId="6" fillId="0" borderId="0" xfId="1" applyFont="1" applyBorder="1" applyAlignment="1" applyProtection="1">
      <alignment vertical="top"/>
    </xf>
    <xf numFmtId="165" fontId="6" fillId="0" borderId="2" xfId="1" applyFont="1" applyBorder="1" applyAlignment="1" applyProtection="1">
      <alignment vertical="top"/>
    </xf>
    <xf numFmtId="0" fontId="0" fillId="0" borderId="0" xfId="0" applyAlignment="1">
      <alignment vertical="top"/>
    </xf>
    <xf numFmtId="0" fontId="9" fillId="0" borderId="0" xfId="0" applyFont="1" applyAlignment="1">
      <alignment horizontal="justify" vertical="top" wrapText="1"/>
    </xf>
    <xf numFmtId="0" fontId="10" fillId="0" borderId="0" xfId="0" applyFont="1" applyAlignment="1">
      <alignment horizontal="justify" vertical="top" wrapText="1"/>
    </xf>
    <xf numFmtId="0" fontId="10" fillId="0" borderId="0" xfId="0" applyFont="1" applyAlignment="1">
      <alignment vertical="top" wrapText="1"/>
    </xf>
    <xf numFmtId="0" fontId="7" fillId="0" borderId="4" xfId="0" applyFont="1" applyBorder="1" applyAlignment="1">
      <alignment horizontal="justify" vertical="top"/>
    </xf>
    <xf numFmtId="0" fontId="7" fillId="0" borderId="4" xfId="0" applyFont="1" applyBorder="1" applyAlignment="1">
      <alignment vertical="top"/>
    </xf>
    <xf numFmtId="0" fontId="13" fillId="0" borderId="4" xfId="0" applyFont="1" applyBorder="1" applyAlignment="1">
      <alignment horizontal="center" vertical="top"/>
    </xf>
    <xf numFmtId="165" fontId="7" fillId="0" borderId="9" xfId="1" applyFont="1" applyBorder="1" applyAlignment="1" applyProtection="1">
      <alignment vertical="top"/>
    </xf>
    <xf numFmtId="0" fontId="7" fillId="0" borderId="0" xfId="0" applyFont="1" applyAlignment="1">
      <alignment horizontal="justify" vertical="top"/>
    </xf>
    <xf numFmtId="0" fontId="6" fillId="0" borderId="8" xfId="0" applyFont="1" applyBorder="1"/>
    <xf numFmtId="0" fontId="6" fillId="0" borderId="4" xfId="0" applyFont="1" applyBorder="1" applyAlignment="1">
      <alignment horizontal="left"/>
    </xf>
    <xf numFmtId="0" fontId="7" fillId="0" borderId="4" xfId="0" applyFont="1" applyBorder="1" applyAlignment="1">
      <alignment horizontal="justify" wrapText="1"/>
    </xf>
    <xf numFmtId="165" fontId="7" fillId="0" borderId="9" xfId="1" applyFont="1" applyBorder="1" applyAlignment="1" applyProtection="1"/>
    <xf numFmtId="165" fontId="6" fillId="0" borderId="0" xfId="1" applyFont="1" applyAlignment="1" applyProtection="1"/>
    <xf numFmtId="0" fontId="9" fillId="0" borderId="10" xfId="0" applyFont="1" applyBorder="1" applyAlignment="1">
      <alignment vertical="top"/>
    </xf>
    <xf numFmtId="0" fontId="14" fillId="0" borderId="0" xfId="0" applyFont="1" applyAlignment="1">
      <alignment horizontal="center" vertical="top"/>
    </xf>
    <xf numFmtId="0" fontId="9" fillId="0" borderId="0" xfId="0" applyFont="1" applyAlignment="1">
      <alignment vertical="top"/>
    </xf>
    <xf numFmtId="0" fontId="18" fillId="0" borderId="0" xfId="0" applyFont="1" applyAlignment="1">
      <alignment vertical="top"/>
    </xf>
    <xf numFmtId="49" fontId="9" fillId="0" borderId="0" xfId="0" applyNumberFormat="1" applyFont="1" applyAlignment="1">
      <alignment horizontal="justify" vertical="top" wrapText="1"/>
    </xf>
    <xf numFmtId="49" fontId="9" fillId="0" borderId="0" xfId="0" applyNumberFormat="1" applyFont="1" applyAlignment="1">
      <alignment vertical="top" wrapText="1"/>
    </xf>
    <xf numFmtId="0" fontId="7" fillId="0" borderId="8" xfId="0" applyFont="1" applyBorder="1" applyAlignment="1">
      <alignment vertical="top"/>
    </xf>
    <xf numFmtId="0" fontId="7" fillId="0" borderId="4" xfId="0" applyFont="1" applyBorder="1" applyAlignment="1">
      <alignment horizontal="left" vertical="top"/>
    </xf>
    <xf numFmtId="0" fontId="28" fillId="0" borderId="0" xfId="0" applyFont="1" applyAlignment="1">
      <alignment vertical="top"/>
    </xf>
    <xf numFmtId="0" fontId="10" fillId="0" borderId="0" xfId="0" applyFont="1" applyAlignment="1">
      <alignment horizontal="justify" vertical="top"/>
    </xf>
    <xf numFmtId="0" fontId="10" fillId="0" borderId="0" xfId="0" applyFont="1" applyAlignment="1">
      <alignment vertical="top"/>
    </xf>
    <xf numFmtId="0" fontId="10" fillId="0" borderId="0" xfId="0" applyFont="1" applyAlignment="1">
      <alignment horizontal="center" vertical="top"/>
    </xf>
    <xf numFmtId="0" fontId="15" fillId="0" borderId="0" xfId="0" applyFont="1" applyAlignment="1">
      <alignment vertical="top"/>
    </xf>
    <xf numFmtId="0" fontId="2" fillId="0" borderId="0" xfId="0" applyFont="1" applyAlignment="1">
      <alignment horizontal="left" vertical="top" wrapText="1"/>
    </xf>
    <xf numFmtId="0" fontId="13" fillId="0" borderId="0" xfId="0" applyFont="1" applyAlignment="1">
      <alignment horizontal="center"/>
    </xf>
    <xf numFmtId="0" fontId="0" fillId="0" borderId="0" xfId="0" applyAlignment="1">
      <alignment wrapText="1"/>
    </xf>
    <xf numFmtId="0" fontId="71" fillId="0" borderId="0" xfId="0" applyFont="1" applyAlignment="1">
      <alignment vertical="top" wrapText="1"/>
    </xf>
    <xf numFmtId="0" fontId="68" fillId="0" borderId="0" xfId="0" applyFont="1" applyAlignment="1">
      <alignment horizontal="justify" vertical="top" wrapText="1"/>
    </xf>
    <xf numFmtId="165" fontId="6" fillId="0" borderId="0" xfId="1" applyFont="1" applyBorder="1" applyProtection="1"/>
    <xf numFmtId="0" fontId="68" fillId="0" borderId="4" xfId="0" applyFont="1" applyBorder="1" applyAlignment="1">
      <alignment horizontal="justify" vertical="top" wrapText="1"/>
    </xf>
    <xf numFmtId="0" fontId="7" fillId="0" borderId="10" xfId="0" applyFont="1" applyBorder="1" applyAlignment="1">
      <alignment vertical="top"/>
    </xf>
    <xf numFmtId="0" fontId="7" fillId="0" borderId="0" xfId="0" applyFont="1" applyAlignment="1">
      <alignment horizontal="left" vertical="top"/>
    </xf>
    <xf numFmtId="0" fontId="10" fillId="0" borderId="8" xfId="0" applyFont="1" applyBorder="1" applyAlignment="1">
      <alignment vertical="top"/>
    </xf>
    <xf numFmtId="0" fontId="10" fillId="0" borderId="4" xfId="0" applyFont="1" applyBorder="1" applyAlignment="1">
      <alignment horizontal="left" vertical="top"/>
    </xf>
    <xf numFmtId="0" fontId="10" fillId="0" borderId="4" xfId="0" applyFont="1" applyBorder="1" applyAlignment="1">
      <alignment vertical="top" wrapText="1"/>
    </xf>
    <xf numFmtId="165" fontId="10" fillId="0" borderId="9" xfId="1" applyFont="1" applyBorder="1" applyAlignment="1" applyProtection="1"/>
    <xf numFmtId="165" fontId="10" fillId="0" borderId="0" xfId="1" applyFont="1" applyAlignment="1" applyProtection="1"/>
    <xf numFmtId="0" fontId="9" fillId="0" borderId="4" xfId="0" applyFont="1" applyBorder="1" applyAlignment="1">
      <alignment vertical="top" wrapText="1"/>
    </xf>
    <xf numFmtId="0" fontId="25" fillId="0" borderId="0" xfId="0" applyFont="1" applyAlignment="1">
      <alignment vertical="top" wrapText="1"/>
    </xf>
    <xf numFmtId="0" fontId="11" fillId="0" borderId="0" xfId="0" applyFont="1" applyAlignment="1">
      <alignment vertical="top" wrapText="1"/>
    </xf>
    <xf numFmtId="0" fontId="14" fillId="0" borderId="4" xfId="0" applyFont="1" applyBorder="1" applyAlignment="1">
      <alignment horizontal="center" vertical="top"/>
    </xf>
    <xf numFmtId="0" fontId="26" fillId="0" borderId="0" xfId="0" applyFont="1" applyAlignment="1">
      <alignment vertical="top" wrapText="1"/>
    </xf>
    <xf numFmtId="0" fontId="9" fillId="0" borderId="8" xfId="0" applyFont="1" applyBorder="1" applyAlignment="1">
      <alignment vertical="top"/>
    </xf>
    <xf numFmtId="0" fontId="14" fillId="0" borderId="0" xfId="0" applyFont="1" applyAlignment="1">
      <alignment vertical="top"/>
    </xf>
    <xf numFmtId="0" fontId="14" fillId="0" borderId="4" xfId="0" applyFont="1" applyBorder="1" applyAlignment="1">
      <alignment vertical="top"/>
    </xf>
    <xf numFmtId="0" fontId="11" fillId="0" borderId="10" xfId="0" applyFont="1" applyBorder="1" applyAlignment="1">
      <alignment vertical="top"/>
    </xf>
    <xf numFmtId="0" fontId="11" fillId="0" borderId="0" xfId="0" applyFont="1" applyAlignment="1">
      <alignment vertical="top"/>
    </xf>
    <xf numFmtId="0" fontId="11" fillId="0" borderId="0" xfId="0" applyFont="1" applyAlignment="1">
      <alignment horizontal="justify" vertical="top" wrapText="1"/>
    </xf>
    <xf numFmtId="0" fontId="26" fillId="0" borderId="0" xfId="0" applyFont="1" applyAlignment="1">
      <alignment vertical="top"/>
    </xf>
    <xf numFmtId="165" fontId="26" fillId="0" borderId="2" xfId="1" applyFont="1" applyBorder="1" applyAlignment="1" applyProtection="1">
      <alignment vertical="top"/>
    </xf>
    <xf numFmtId="165" fontId="11" fillId="0" borderId="0" xfId="1" applyFont="1" applyAlignment="1" applyProtection="1">
      <alignment vertical="top"/>
    </xf>
    <xf numFmtId="0" fontId="20" fillId="0" borderId="0" xfId="0" applyFont="1" applyAlignment="1">
      <alignment vertical="top"/>
    </xf>
    <xf numFmtId="0" fontId="23" fillId="0" borderId="0" xfId="0" applyFont="1" applyAlignment="1">
      <alignment vertical="top"/>
    </xf>
    <xf numFmtId="0" fontId="9" fillId="0" borderId="4" xfId="0" applyFont="1" applyBorder="1" applyAlignment="1">
      <alignment vertical="top"/>
    </xf>
    <xf numFmtId="0" fontId="10" fillId="0" borderId="4" xfId="0" applyFont="1" applyBorder="1" applyAlignment="1">
      <alignment horizontal="justify" vertical="top"/>
    </xf>
    <xf numFmtId="0" fontId="10" fillId="0" borderId="4" xfId="0" applyFont="1" applyBorder="1" applyAlignment="1">
      <alignment vertical="top"/>
    </xf>
    <xf numFmtId="0" fontId="79" fillId="0" borderId="0" xfId="0" applyFont="1" applyAlignment="1">
      <alignment vertical="top"/>
    </xf>
    <xf numFmtId="0" fontId="9" fillId="0" borderId="0" xfId="0" applyFont="1" applyAlignment="1">
      <alignment horizontal="justify" wrapText="1"/>
    </xf>
    <xf numFmtId="0" fontId="9" fillId="0" borderId="0" xfId="0" applyFont="1" applyAlignment="1">
      <alignment horizontal="center"/>
    </xf>
    <xf numFmtId="0" fontId="9" fillId="0" borderId="2" xfId="0" applyFont="1" applyBorder="1"/>
    <xf numFmtId="0" fontId="14" fillId="0" borderId="0" xfId="0" applyFont="1" applyAlignment="1">
      <alignment horizontal="center"/>
    </xf>
    <xf numFmtId="0" fontId="3" fillId="0" borderId="0" xfId="0" applyFont="1" applyAlignment="1">
      <alignment horizontal="justify" vertical="top"/>
    </xf>
    <xf numFmtId="0" fontId="13" fillId="0" borderId="0" xfId="0" applyFont="1" applyAlignment="1">
      <alignment vertical="top"/>
    </xf>
    <xf numFmtId="0" fontId="70" fillId="0" borderId="0" xfId="0" applyFont="1" applyAlignment="1">
      <alignment horizontal="justify" vertical="top"/>
    </xf>
    <xf numFmtId="0" fontId="6" fillId="0" borderId="4" xfId="0" applyFont="1" applyBorder="1" applyAlignment="1">
      <alignment horizontal="justify" vertical="top" wrapText="1"/>
    </xf>
    <xf numFmtId="0" fontId="6" fillId="0" borderId="4" xfId="0" applyFont="1" applyBorder="1" applyAlignment="1">
      <alignment vertical="top" wrapText="1"/>
    </xf>
    <xf numFmtId="0" fontId="3" fillId="0" borderId="0" xfId="0" applyFont="1" applyAlignment="1">
      <alignment horizontal="justify" vertical="top" wrapText="1"/>
    </xf>
    <xf numFmtId="0" fontId="9" fillId="0" borderId="4" xfId="0" applyFont="1" applyBorder="1" applyAlignment="1">
      <alignment horizontal="justify" vertical="top" wrapText="1"/>
    </xf>
    <xf numFmtId="0" fontId="6" fillId="0" borderId="11" xfId="0" applyFont="1" applyBorder="1" applyAlignment="1">
      <alignment vertical="top"/>
    </xf>
    <xf numFmtId="0" fontId="6" fillId="0" borderId="1" xfId="0" applyFont="1" applyBorder="1" applyAlignment="1">
      <alignment horizontal="left" vertical="top"/>
    </xf>
    <xf numFmtId="0" fontId="9" fillId="0" borderId="1" xfId="0" applyFont="1" applyBorder="1" applyAlignment="1">
      <alignment horizontal="justify" vertical="top" wrapText="1"/>
    </xf>
    <xf numFmtId="0" fontId="9" fillId="0" borderId="1" xfId="0" applyFont="1" applyBorder="1" applyAlignment="1">
      <alignment vertical="top" wrapText="1"/>
    </xf>
    <xf numFmtId="0" fontId="13" fillId="0" borderId="1" xfId="0" applyFont="1" applyBorder="1" applyAlignment="1">
      <alignment horizontal="center"/>
    </xf>
    <xf numFmtId="0" fontId="13" fillId="0" borderId="1" xfId="0" applyFont="1" applyBorder="1" applyAlignment="1">
      <alignment horizontal="center" vertical="top"/>
    </xf>
    <xf numFmtId="165" fontId="7" fillId="0" borderId="3" xfId="1" applyFont="1" applyBorder="1" applyAlignment="1" applyProtection="1">
      <alignment vertical="top"/>
    </xf>
    <xf numFmtId="0" fontId="6" fillId="2" borderId="25" xfId="0" applyFont="1" applyFill="1" applyBorder="1" applyAlignment="1">
      <alignment vertical="top"/>
    </xf>
    <xf numFmtId="0" fontId="6" fillId="2" borderId="26" xfId="0" applyFont="1" applyFill="1" applyBorder="1" applyAlignment="1">
      <alignment vertical="top"/>
    </xf>
    <xf numFmtId="0" fontId="7" fillId="2" borderId="26" xfId="0" applyFont="1" applyFill="1" applyBorder="1" applyAlignment="1">
      <alignment vertical="top"/>
    </xf>
    <xf numFmtId="0" fontId="7" fillId="2" borderId="26" xfId="0" applyFont="1" applyFill="1" applyBorder="1" applyAlignment="1">
      <alignment horizontal="center" vertical="top"/>
    </xf>
    <xf numFmtId="0" fontId="29" fillId="2" borderId="26" xfId="0" applyFont="1" applyFill="1" applyBorder="1" applyAlignment="1">
      <alignment horizontal="right" vertical="top"/>
    </xf>
    <xf numFmtId="165" fontId="29" fillId="2" borderId="27" xfId="1" applyFont="1" applyFill="1" applyBorder="1" applyAlignment="1" applyProtection="1">
      <alignment vertical="top"/>
    </xf>
    <xf numFmtId="0" fontId="7" fillId="0" borderId="0" xfId="0" applyFont="1" applyAlignment="1">
      <alignment horizontal="center" vertical="top"/>
    </xf>
    <xf numFmtId="0" fontId="3" fillId="0" borderId="4" xfId="0" applyFont="1" applyBorder="1"/>
    <xf numFmtId="0" fontId="6" fillId="0" borderId="4" xfId="0" applyFont="1" applyBorder="1" applyAlignment="1">
      <alignment horizontal="center"/>
    </xf>
    <xf numFmtId="0" fontId="6" fillId="0" borderId="4" xfId="0" applyFont="1" applyBorder="1"/>
    <xf numFmtId="0" fontId="6" fillId="0" borderId="9" xfId="0" applyFont="1" applyBorder="1"/>
    <xf numFmtId="0" fontId="6" fillId="2" borderId="7" xfId="0" applyFont="1" applyFill="1" applyBorder="1"/>
    <xf numFmtId="0" fontId="3" fillId="0" borderId="0" xfId="0" applyFont="1" applyAlignment="1">
      <alignment wrapText="1"/>
    </xf>
    <xf numFmtId="0" fontId="10" fillId="0" borderId="0" xfId="0" quotePrefix="1" applyFont="1" applyAlignment="1">
      <alignment horizontal="justify" vertical="top" wrapText="1"/>
    </xf>
    <xf numFmtId="0" fontId="10" fillId="0" borderId="0" xfId="0" quotePrefix="1" applyFont="1" applyAlignment="1">
      <alignment horizontal="justify" wrapText="1"/>
    </xf>
    <xf numFmtId="0" fontId="67" fillId="0" borderId="0" xfId="0" quotePrefix="1" applyFont="1" applyAlignment="1">
      <alignment horizontal="justify" vertical="top" wrapText="1"/>
    </xf>
    <xf numFmtId="0" fontId="59" fillId="0" borderId="0" xfId="0" quotePrefix="1" applyFont="1" applyAlignment="1">
      <alignment vertical="top" wrapText="1"/>
    </xf>
    <xf numFmtId="0" fontId="9" fillId="0" borderId="0" xfId="0" quotePrefix="1" applyFont="1" applyAlignment="1">
      <alignment wrapText="1"/>
    </xf>
    <xf numFmtId="0" fontId="73" fillId="0" borderId="0" xfId="0" quotePrefix="1" applyFont="1" applyAlignment="1">
      <alignment horizontal="left"/>
    </xf>
    <xf numFmtId="0" fontId="16" fillId="0" borderId="0" xfId="2" applyFont="1"/>
    <xf numFmtId="0" fontId="6" fillId="0" borderId="0" xfId="0" applyFont="1" applyAlignment="1">
      <alignment wrapText="1"/>
    </xf>
    <xf numFmtId="0" fontId="16" fillId="0" borderId="0" xfId="0" applyFont="1" applyAlignment="1">
      <alignment horizontal="left"/>
    </xf>
    <xf numFmtId="0" fontId="19" fillId="0" borderId="0" xfId="0" applyFont="1"/>
    <xf numFmtId="0" fontId="68" fillId="0" borderId="0" xfId="0" quotePrefix="1" applyFont="1" applyAlignment="1">
      <alignment horizontal="justify" vertical="top" wrapText="1"/>
    </xf>
    <xf numFmtId="0" fontId="59" fillId="0" borderId="0" xfId="0" applyFont="1" applyAlignment="1">
      <alignment horizontal="justify" vertical="top" wrapText="1"/>
    </xf>
    <xf numFmtId="0" fontId="17" fillId="0" borderId="0" xfId="0" applyFont="1"/>
    <xf numFmtId="0" fontId="15" fillId="0" borderId="0" xfId="0" applyFont="1" applyAlignment="1">
      <alignment horizontal="left" vertical="center" indent="1"/>
    </xf>
    <xf numFmtId="0" fontId="9" fillId="0" borderId="0" xfId="0" applyFont="1" applyAlignment="1">
      <alignment horizontal="left" vertical="top" wrapText="1"/>
    </xf>
    <xf numFmtId="0" fontId="16" fillId="0" borderId="0" xfId="0" quotePrefix="1" applyFont="1"/>
    <xf numFmtId="0" fontId="9" fillId="0" borderId="4" xfId="54" applyFont="1" applyBorder="1" applyAlignment="1">
      <alignment horizontal="justify" vertical="top" wrapText="1"/>
    </xf>
    <xf numFmtId="0" fontId="6" fillId="2" borderId="13" xfId="0" applyFont="1" applyFill="1" applyBorder="1" applyAlignment="1">
      <alignment horizontal="left" vertical="top"/>
    </xf>
    <xf numFmtId="0" fontId="6" fillId="2" borderId="14" xfId="0" applyFont="1" applyFill="1" applyBorder="1" applyAlignment="1">
      <alignment horizontal="left" vertical="top"/>
    </xf>
    <xf numFmtId="0" fontId="10" fillId="0" borderId="4" xfId="54" applyFont="1" applyBorder="1" applyAlignment="1">
      <alignment horizontal="justify" vertical="top" wrapText="1"/>
    </xf>
    <xf numFmtId="0" fontId="10" fillId="0" borderId="4" xfId="0" applyFont="1" applyBorder="1" applyAlignment="1">
      <alignment wrapText="1"/>
    </xf>
    <xf numFmtId="0" fontId="7" fillId="0" borderId="10" xfId="0" applyFont="1" applyBorder="1" applyAlignment="1">
      <alignment horizontal="left" vertical="top"/>
    </xf>
    <xf numFmtId="0" fontId="7" fillId="0" borderId="8" xfId="0" applyFont="1" applyBorder="1" applyAlignment="1">
      <alignment horizontal="left" vertical="top"/>
    </xf>
    <xf numFmtId="0" fontId="84" fillId="0" borderId="0" xfId="0" applyFont="1" applyAlignment="1">
      <alignment horizontal="left" vertical="top"/>
    </xf>
    <xf numFmtId="0" fontId="0" fillId="0" borderId="0" xfId="0" applyAlignment="1">
      <alignment horizontal="left" vertical="top" wrapText="1"/>
    </xf>
    <xf numFmtId="0" fontId="2" fillId="0" borderId="0" xfId="0" applyFont="1" applyAlignment="1">
      <alignment horizontal="justify" vertical="top"/>
    </xf>
    <xf numFmtId="0" fontId="10" fillId="0" borderId="4" xfId="0" applyFont="1" applyBorder="1" applyAlignment="1">
      <alignment horizontal="justify" wrapText="1"/>
    </xf>
    <xf numFmtId="0" fontId="6" fillId="0" borderId="11" xfId="0" applyFont="1" applyBorder="1" applyAlignment="1">
      <alignment horizontal="left" vertical="top"/>
    </xf>
    <xf numFmtId="0" fontId="10" fillId="0" borderId="1" xfId="0" applyFont="1" applyBorder="1" applyAlignment="1">
      <alignment horizontal="justify" vertical="top" wrapText="1"/>
    </xf>
    <xf numFmtId="0" fontId="14" fillId="0" borderId="1" xfId="0" applyFont="1" applyBorder="1" applyAlignment="1">
      <alignment horizontal="center"/>
    </xf>
    <xf numFmtId="0" fontId="6" fillId="2" borderId="26" xfId="0" applyFont="1" applyFill="1" applyBorder="1" applyAlignment="1">
      <alignment horizontal="justify"/>
    </xf>
    <xf numFmtId="0" fontId="4" fillId="2" borderId="26" xfId="0" applyFont="1" applyFill="1" applyBorder="1"/>
    <xf numFmtId="0" fontId="9" fillId="0" borderId="5" xfId="0" applyFont="1" applyBorder="1"/>
    <xf numFmtId="0" fontId="9" fillId="0" borderId="7" xfId="0" applyFont="1" applyBorder="1"/>
    <xf numFmtId="0" fontId="3" fillId="2" borderId="14" xfId="0" applyFont="1" applyFill="1" applyBorder="1" applyAlignment="1">
      <alignment wrapText="1"/>
    </xf>
    <xf numFmtId="0" fontId="9" fillId="2" borderId="14" xfId="0" applyFont="1" applyFill="1" applyBorder="1"/>
    <xf numFmtId="0" fontId="9" fillId="2" borderId="15" xfId="0" applyFont="1" applyFill="1" applyBorder="1"/>
    <xf numFmtId="49" fontId="6" fillId="0" borderId="10" xfId="0" applyNumberFormat="1" applyFont="1" applyBorder="1" applyAlignment="1">
      <alignment horizontal="left" vertical="top"/>
    </xf>
    <xf numFmtId="49" fontId="6" fillId="0" borderId="0" xfId="0" applyNumberFormat="1" applyFont="1" applyAlignment="1">
      <alignment horizontal="left" vertical="top" wrapText="1"/>
    </xf>
    <xf numFmtId="49" fontId="6" fillId="0" borderId="0" xfId="0" applyNumberFormat="1" applyFont="1" applyAlignment="1">
      <alignment horizontal="left" wrapText="1"/>
    </xf>
    <xf numFmtId="49" fontId="9" fillId="0" borderId="0" xfId="0" applyNumberFormat="1" applyFont="1" applyAlignment="1">
      <alignment horizontal="left" wrapText="1"/>
    </xf>
    <xf numFmtId="49" fontId="9" fillId="0" borderId="2" xfId="0" applyNumberFormat="1" applyFont="1" applyBorder="1" applyAlignment="1">
      <alignment horizontal="left" wrapText="1"/>
    </xf>
    <xf numFmtId="0" fontId="9" fillId="0" borderId="4" xfId="0" applyFont="1" applyBorder="1"/>
    <xf numFmtId="0" fontId="9" fillId="0" borderId="9" xfId="0" applyFont="1" applyBorder="1"/>
    <xf numFmtId="166" fontId="2" fillId="2" borderId="0" xfId="0" applyNumberFormat="1" applyFont="1" applyFill="1" applyAlignment="1">
      <alignment horizontal="center"/>
    </xf>
    <xf numFmtId="0" fontId="3" fillId="2" borderId="8" xfId="0" applyFont="1" applyFill="1" applyBorder="1" applyAlignment="1">
      <alignment horizontal="left" vertical="top"/>
    </xf>
    <xf numFmtId="0" fontId="3" fillId="2" borderId="4" xfId="0" applyFont="1" applyFill="1" applyBorder="1" applyAlignment="1">
      <alignment horizontal="left" vertical="top"/>
    </xf>
    <xf numFmtId="0" fontId="3" fillId="2" borderId="4" xfId="0" applyFont="1" applyFill="1" applyBorder="1"/>
    <xf numFmtId="0" fontId="2" fillId="2" borderId="4" xfId="0" applyFont="1" applyFill="1" applyBorder="1" applyAlignment="1">
      <alignment horizontal="center"/>
    </xf>
    <xf numFmtId="166" fontId="2" fillId="2" borderId="4" xfId="0" applyNumberFormat="1" applyFont="1" applyFill="1" applyBorder="1" applyAlignment="1">
      <alignment horizontal="center"/>
    </xf>
    <xf numFmtId="2" fontId="2" fillId="2" borderId="4" xfId="0" applyNumberFormat="1" applyFont="1" applyFill="1" applyBorder="1" applyAlignment="1">
      <alignment horizontal="center"/>
    </xf>
    <xf numFmtId="4" fontId="2" fillId="2" borderId="9" xfId="0" applyNumberFormat="1" applyFont="1" applyFill="1" applyBorder="1" applyAlignment="1">
      <alignment horizontal="center"/>
    </xf>
    <xf numFmtId="0" fontId="6" fillId="0" borderId="6" xfId="0" applyFont="1" applyBorder="1" applyAlignment="1">
      <alignment horizontal="left" vertical="top"/>
    </xf>
    <xf numFmtId="0" fontId="6" fillId="0" borderId="5" xfId="0" applyFont="1" applyBorder="1" applyAlignment="1">
      <alignment horizontal="left" vertical="top"/>
    </xf>
    <xf numFmtId="0" fontId="6" fillId="0" borderId="5" xfId="0" applyFont="1" applyBorder="1" applyAlignment="1">
      <alignment wrapText="1"/>
    </xf>
    <xf numFmtId="49" fontId="85" fillId="0" borderId="0" xfId="0" applyNumberFormat="1" applyFont="1" applyAlignment="1">
      <alignment horizontal="left" vertical="center" wrapText="1"/>
    </xf>
    <xf numFmtId="0" fontId="86" fillId="0" borderId="0" xfId="0" applyFont="1" applyAlignment="1">
      <alignment horizontal="justify" vertical="top" wrapText="1"/>
    </xf>
    <xf numFmtId="0" fontId="10" fillId="0" borderId="0" xfId="0" applyFont="1" applyAlignment="1">
      <alignment wrapText="1"/>
    </xf>
    <xf numFmtId="0" fontId="13" fillId="0" borderId="4" xfId="0" applyFont="1" applyBorder="1" applyAlignment="1">
      <alignment vertical="top"/>
    </xf>
    <xf numFmtId="0" fontId="7" fillId="2" borderId="26" xfId="0" applyFont="1" applyFill="1" applyBorder="1" applyAlignment="1">
      <alignment horizontal="center"/>
    </xf>
    <xf numFmtId="0" fontId="30" fillId="2" borderId="26" xfId="0" applyFont="1" applyFill="1" applyBorder="1"/>
    <xf numFmtId="0" fontId="9" fillId="0" borderId="0" xfId="0" quotePrefix="1" applyFont="1" applyAlignment="1">
      <alignment horizontal="justify" vertical="top" wrapText="1"/>
    </xf>
    <xf numFmtId="0" fontId="59" fillId="0" borderId="0" xfId="0" quotePrefix="1" applyFont="1" applyAlignment="1">
      <alignment horizontal="justify" vertical="top" wrapText="1"/>
    </xf>
    <xf numFmtId="0" fontId="6" fillId="0" borderId="5" xfId="0" applyFont="1" applyBorder="1" applyAlignment="1">
      <alignment vertical="top" wrapText="1"/>
    </xf>
    <xf numFmtId="0" fontId="7" fillId="0" borderId="5" xfId="0" applyFont="1" applyBorder="1" applyAlignment="1">
      <alignment horizontal="center"/>
    </xf>
    <xf numFmtId="0" fontId="7" fillId="0" borderId="7" xfId="0" applyFont="1" applyBorder="1"/>
    <xf numFmtId="0" fontId="11" fillId="0" borderId="8" xfId="0" applyFont="1" applyBorder="1" applyAlignment="1">
      <alignment horizontal="left" vertical="top"/>
    </xf>
    <xf numFmtId="0" fontId="11" fillId="0" borderId="4" xfId="0" applyFont="1" applyBorder="1" applyAlignment="1">
      <alignment horizontal="left" vertical="top"/>
    </xf>
    <xf numFmtId="0" fontId="11" fillId="0" borderId="10" xfId="0" applyFont="1" applyBorder="1" applyAlignment="1">
      <alignment horizontal="left" vertical="top"/>
    </xf>
    <xf numFmtId="0" fontId="11" fillId="0" borderId="0" xfId="0" applyFont="1" applyAlignment="1">
      <alignment wrapText="1"/>
    </xf>
    <xf numFmtId="0" fontId="27" fillId="0" borderId="0" xfId="0" quotePrefix="1" applyFont="1"/>
    <xf numFmtId="0" fontId="9" fillId="0" borderId="11" xfId="0" applyFont="1" applyBorder="1" applyAlignment="1">
      <alignment horizontal="left" vertical="top"/>
    </xf>
    <xf numFmtId="0" fontId="9" fillId="0" borderId="1" xfId="0" applyFont="1" applyBorder="1" applyAlignment="1">
      <alignment horizontal="left" vertical="top"/>
    </xf>
    <xf numFmtId="0" fontId="70" fillId="0" borderId="1" xfId="0" applyFont="1" applyBorder="1" applyAlignment="1">
      <alignment horizontal="justify" vertical="top"/>
    </xf>
    <xf numFmtId="0" fontId="6" fillId="2" borderId="26" xfId="0" applyFont="1" applyFill="1" applyBorder="1" applyAlignment="1">
      <alignment horizontal="justify" vertical="top"/>
    </xf>
    <xf numFmtId="0" fontId="4" fillId="2" borderId="26" xfId="0" applyFont="1" applyFill="1" applyBorder="1" applyAlignment="1">
      <alignment horizontal="right"/>
    </xf>
    <xf numFmtId="0" fontId="14" fillId="0" borderId="4" xfId="0" applyFont="1" applyBorder="1"/>
    <xf numFmtId="0" fontId="6" fillId="2" borderId="4" xfId="0" applyFont="1" applyFill="1" applyBorder="1" applyAlignment="1">
      <alignment horizontal="justify" vertical="top"/>
    </xf>
    <xf numFmtId="0" fontId="6" fillId="2" borderId="4" xfId="0" applyFont="1" applyFill="1" applyBorder="1" applyAlignment="1">
      <alignment horizontal="justify"/>
    </xf>
    <xf numFmtId="0" fontId="6" fillId="2" borderId="4" xfId="0" applyFont="1" applyFill="1" applyBorder="1" applyAlignment="1">
      <alignment horizontal="center"/>
    </xf>
    <xf numFmtId="0" fontId="4" fillId="2" borderId="4" xfId="0" applyFont="1" applyFill="1" applyBorder="1" applyAlignment="1">
      <alignment horizontal="right"/>
    </xf>
    <xf numFmtId="0" fontId="6" fillId="25" borderId="10" xfId="0" applyFont="1" applyFill="1" applyBorder="1" applyAlignment="1">
      <alignment horizontal="left" vertical="top"/>
    </xf>
    <xf numFmtId="0" fontId="6" fillId="25" borderId="0" xfId="0" applyFont="1" applyFill="1" applyAlignment="1">
      <alignment horizontal="left" vertical="top"/>
    </xf>
    <xf numFmtId="0" fontId="6" fillId="25" borderId="0" xfId="0" applyFont="1" applyFill="1" applyAlignment="1">
      <alignment horizontal="justify" vertical="top"/>
    </xf>
    <xf numFmtId="0" fontId="6" fillId="25" borderId="0" xfId="0" applyFont="1" applyFill="1" applyAlignment="1">
      <alignment horizontal="justify"/>
    </xf>
    <xf numFmtId="0" fontId="6" fillId="25" borderId="0" xfId="0" applyFont="1" applyFill="1" applyAlignment="1">
      <alignment horizontal="center"/>
    </xf>
    <xf numFmtId="0" fontId="4" fillId="25" borderId="0" xfId="0" applyFont="1" applyFill="1" applyAlignment="1">
      <alignment horizontal="right"/>
    </xf>
    <xf numFmtId="165" fontId="4" fillId="25" borderId="2" xfId="1" applyFont="1" applyFill="1" applyBorder="1" applyProtection="1"/>
    <xf numFmtId="0" fontId="16" fillId="0" borderId="0" xfId="0" quotePrefix="1" applyFont="1" applyAlignment="1">
      <alignment horizontal="left"/>
    </xf>
    <xf numFmtId="0" fontId="16" fillId="0" borderId="0" xfId="0" quotePrefix="1" applyFont="1" applyAlignment="1">
      <alignment horizontal="left" wrapText="1"/>
    </xf>
    <xf numFmtId="0" fontId="6" fillId="0" borderId="0" xfId="0" quotePrefix="1" applyFont="1" applyAlignment="1">
      <alignment wrapText="1"/>
    </xf>
    <xf numFmtId="0" fontId="16" fillId="0" borderId="0" xfId="0" quotePrefix="1" applyFont="1" applyAlignment="1">
      <alignment wrapText="1"/>
    </xf>
    <xf numFmtId="0" fontId="6" fillId="0" borderId="0" xfId="0" quotePrefix="1" applyFont="1" applyAlignment="1">
      <alignment horizontal="justify" vertical="top" wrapText="1"/>
    </xf>
    <xf numFmtId="0" fontId="59" fillId="0" borderId="10" xfId="0" applyFont="1" applyBorder="1" applyAlignment="1">
      <alignment horizontal="left" vertical="top"/>
    </xf>
    <xf numFmtId="0" fontId="59" fillId="0" borderId="0" xfId="0" applyFont="1" applyAlignment="1">
      <alignment horizontal="left" vertical="top"/>
    </xf>
    <xf numFmtId="0" fontId="68" fillId="0" borderId="0" xfId="0" applyFont="1" applyAlignment="1">
      <alignment horizontal="justify" wrapText="1"/>
    </xf>
    <xf numFmtId="0" fontId="68" fillId="0" borderId="0" xfId="0" applyFont="1" applyAlignment="1">
      <alignment horizontal="center"/>
    </xf>
    <xf numFmtId="165" fontId="68" fillId="0" borderId="2" xfId="1" applyFont="1" applyBorder="1" applyProtection="1"/>
    <xf numFmtId="165" fontId="59" fillId="0" borderId="0" xfId="1" applyFont="1" applyBorder="1" applyProtection="1"/>
    <xf numFmtId="0" fontId="59" fillId="0" borderId="0" xfId="0" applyFont="1"/>
    <xf numFmtId="0" fontId="10" fillId="0" borderId="0" xfId="0" applyFont="1" applyAlignment="1">
      <alignment horizontal="justify" wrapText="1"/>
    </xf>
    <xf numFmtId="165" fontId="10" fillId="0" borderId="2" xfId="1" applyFont="1" applyBorder="1" applyAlignment="1" applyProtection="1">
      <alignment vertical="center"/>
    </xf>
    <xf numFmtId="0" fontId="9" fillId="0" borderId="0" xfId="0" applyFont="1" applyAlignment="1">
      <alignment horizontal="justify" vertical="top"/>
    </xf>
    <xf numFmtId="0" fontId="24" fillId="0" borderId="0" xfId="0" applyFont="1" applyAlignment="1">
      <alignment horizontal="justify" vertical="justify" wrapText="1"/>
    </xf>
    <xf numFmtId="0" fontId="26" fillId="0" borderId="4" xfId="0" applyFont="1" applyBorder="1" applyAlignment="1">
      <alignment vertical="top" wrapText="1"/>
    </xf>
    <xf numFmtId="0" fontId="9" fillId="0" borderId="4" xfId="0" quotePrefix="1" applyFont="1" applyBorder="1" applyAlignment="1">
      <alignment horizontal="justify" vertical="top" wrapText="1"/>
    </xf>
    <xf numFmtId="1" fontId="13" fillId="0" borderId="4" xfId="0" applyNumberFormat="1" applyFont="1" applyBorder="1" applyAlignment="1">
      <alignment horizontal="center"/>
    </xf>
    <xf numFmtId="0" fontId="9" fillId="2" borderId="25" xfId="0" applyFont="1" applyFill="1" applyBorder="1" applyAlignment="1">
      <alignment horizontal="left" vertical="top"/>
    </xf>
    <xf numFmtId="0" fontId="9" fillId="2" borderId="26" xfId="0" applyFont="1" applyFill="1" applyBorder="1" applyAlignment="1">
      <alignment horizontal="left" vertical="top"/>
    </xf>
    <xf numFmtId="0" fontId="9" fillId="2" borderId="26" xfId="0" applyFont="1" applyFill="1" applyBorder="1" applyAlignment="1">
      <alignment horizontal="justify" vertical="top"/>
    </xf>
    <xf numFmtId="0" fontId="9" fillId="2" borderId="26" xfId="0" applyFont="1" applyFill="1" applyBorder="1" applyAlignment="1">
      <alignment horizontal="justify"/>
    </xf>
    <xf numFmtId="0" fontId="10" fillId="2" borderId="26" xfId="0" applyFont="1" applyFill="1" applyBorder="1" applyAlignment="1">
      <alignment horizontal="center"/>
    </xf>
    <xf numFmtId="0" fontId="6" fillId="0" borderId="0" xfId="0" applyFont="1" applyAlignment="1">
      <alignment horizontal="justify"/>
    </xf>
    <xf numFmtId="0" fontId="39" fillId="0" borderId="0" xfId="8" applyFont="1" applyAlignment="1">
      <alignment vertical="center" wrapText="1"/>
    </xf>
    <xf numFmtId="0" fontId="39" fillId="0" borderId="0" xfId="8" applyFont="1" applyAlignment="1">
      <alignment horizontal="left" vertical="center" wrapText="1"/>
    </xf>
    <xf numFmtId="0" fontId="38" fillId="0" borderId="0" xfId="8" applyFont="1" applyAlignment="1">
      <alignment vertical="center" wrapText="1"/>
    </xf>
    <xf numFmtId="0" fontId="38" fillId="0" borderId="0" xfId="8" applyFont="1" applyAlignment="1">
      <alignment horizontal="left" vertical="center" wrapText="1"/>
    </xf>
    <xf numFmtId="0" fontId="10" fillId="0" borderId="0" xfId="8" applyFont="1" applyAlignment="1">
      <alignment vertical="center" wrapText="1"/>
    </xf>
    <xf numFmtId="0" fontId="13" fillId="2" borderId="13" xfId="0" applyFont="1" applyFill="1" applyBorder="1" applyAlignment="1">
      <alignment horizontal="left" vertical="top"/>
    </xf>
    <xf numFmtId="0" fontId="13" fillId="2" borderId="14" xfId="0" applyFont="1" applyFill="1" applyBorder="1" applyAlignment="1">
      <alignment horizontal="left" vertical="top"/>
    </xf>
    <xf numFmtId="0" fontId="13" fillId="2" borderId="15" xfId="0" applyFont="1" applyFill="1" applyBorder="1" applyAlignment="1">
      <alignment horizontal="left" vertical="top"/>
    </xf>
    <xf numFmtId="49" fontId="3" fillId="0" borderId="10" xfId="0" applyNumberFormat="1" applyFont="1" applyBorder="1" applyAlignment="1">
      <alignment horizontal="center" vertical="center" wrapText="1"/>
    </xf>
    <xf numFmtId="49" fontId="3" fillId="0" borderId="0" xfId="0" applyNumberFormat="1" applyFont="1" applyAlignment="1">
      <alignment horizontal="center" vertical="center" wrapText="1"/>
    </xf>
    <xf numFmtId="49" fontId="9" fillId="0" borderId="0" xfId="0" applyNumberFormat="1" applyFont="1" applyAlignment="1">
      <alignment horizontal="left" vertical="center" wrapText="1"/>
    </xf>
    <xf numFmtId="49" fontId="9" fillId="0" borderId="2" xfId="0" applyNumberFormat="1" applyFont="1" applyBorder="1" applyAlignment="1">
      <alignment horizontal="left" vertical="center" wrapText="1"/>
    </xf>
    <xf numFmtId="49" fontId="6" fillId="0" borderId="10" xfId="0" applyNumberFormat="1" applyFont="1" applyBorder="1" applyAlignment="1">
      <alignment vertical="top" wrapText="1"/>
    </xf>
    <xf numFmtId="49" fontId="6" fillId="0" borderId="0" xfId="0" applyNumberFormat="1" applyFont="1" applyAlignment="1">
      <alignment vertical="top" wrapText="1"/>
    </xf>
    <xf numFmtId="49" fontId="6" fillId="0" borderId="2" xfId="0" applyNumberFormat="1" applyFont="1" applyBorder="1" applyAlignment="1">
      <alignment vertical="top" wrapText="1"/>
    </xf>
    <xf numFmtId="49" fontId="6" fillId="0" borderId="10" xfId="0" applyNumberFormat="1" applyFont="1" applyBorder="1" applyAlignment="1">
      <alignment horizontal="justify" vertical="top" wrapText="1"/>
    </xf>
    <xf numFmtId="49" fontId="6" fillId="0" borderId="0" xfId="0" applyNumberFormat="1" applyFont="1" applyAlignment="1">
      <alignment horizontal="justify" vertical="top" wrapText="1"/>
    </xf>
    <xf numFmtId="49" fontId="6" fillId="0" borderId="2" xfId="0" applyNumberFormat="1" applyFont="1" applyBorder="1" applyAlignment="1">
      <alignment horizontal="justify" vertical="top" wrapText="1"/>
    </xf>
  </cellXfs>
  <cellStyles count="57">
    <cellStyle name="20% - Accent1 2" xfId="9" xr:uid="{00000000-0005-0000-0000-000000000000}"/>
    <cellStyle name="20% - Accent2 2" xfId="10" xr:uid="{00000000-0005-0000-0000-000001000000}"/>
    <cellStyle name="20% - Accent3 2" xfId="11" xr:uid="{00000000-0005-0000-0000-000002000000}"/>
    <cellStyle name="20% - Accent4 2" xfId="12" xr:uid="{00000000-0005-0000-0000-000003000000}"/>
    <cellStyle name="20% - Accent5 2" xfId="13" xr:uid="{00000000-0005-0000-0000-000004000000}"/>
    <cellStyle name="20% - Accent6 2" xfId="14" xr:uid="{00000000-0005-0000-0000-000005000000}"/>
    <cellStyle name="40% - Accent1 2" xfId="15" xr:uid="{00000000-0005-0000-0000-000006000000}"/>
    <cellStyle name="40% - Accent2 2" xfId="16" xr:uid="{00000000-0005-0000-0000-000007000000}"/>
    <cellStyle name="40% - Accent3 2" xfId="17" xr:uid="{00000000-0005-0000-0000-000008000000}"/>
    <cellStyle name="40% - Accent4 2" xfId="18" xr:uid="{00000000-0005-0000-0000-000009000000}"/>
    <cellStyle name="40% - Accent5 2" xfId="19" xr:uid="{00000000-0005-0000-0000-00000A000000}"/>
    <cellStyle name="40% - Accent6 2" xfId="20" xr:uid="{00000000-0005-0000-0000-00000B000000}"/>
    <cellStyle name="60% - Accent1 2" xfId="21" xr:uid="{00000000-0005-0000-0000-00000C000000}"/>
    <cellStyle name="60% - Accent2 2" xfId="22" xr:uid="{00000000-0005-0000-0000-00000D000000}"/>
    <cellStyle name="60% - Accent3 2" xfId="23" xr:uid="{00000000-0005-0000-0000-00000E000000}"/>
    <cellStyle name="60% - Accent4 2" xfId="24" xr:uid="{00000000-0005-0000-0000-00000F000000}"/>
    <cellStyle name="60% - Accent5 2" xfId="25" xr:uid="{00000000-0005-0000-0000-000010000000}"/>
    <cellStyle name="60% - Accent6 2" xfId="26" xr:uid="{00000000-0005-0000-0000-000011000000}"/>
    <cellStyle name="Accent1 2" xfId="27" xr:uid="{00000000-0005-0000-0000-000012000000}"/>
    <cellStyle name="Accent2 2" xfId="28" xr:uid="{00000000-0005-0000-0000-000013000000}"/>
    <cellStyle name="Accent3 2" xfId="29" xr:uid="{00000000-0005-0000-0000-000014000000}"/>
    <cellStyle name="Accent4 2" xfId="30" xr:uid="{00000000-0005-0000-0000-000015000000}"/>
    <cellStyle name="Accent5 2" xfId="31" xr:uid="{00000000-0005-0000-0000-000016000000}"/>
    <cellStyle name="Accent6 2" xfId="32" xr:uid="{00000000-0005-0000-0000-000017000000}"/>
    <cellStyle name="Bad 2" xfId="33" xr:uid="{00000000-0005-0000-0000-000018000000}"/>
    <cellStyle name="Calculation 2" xfId="34" xr:uid="{00000000-0005-0000-0000-000019000000}"/>
    <cellStyle name="Check Cell 2" xfId="35" xr:uid="{00000000-0005-0000-0000-00001A000000}"/>
    <cellStyle name="Comma 2" xfId="50" xr:uid="{00000000-0005-0000-0000-00001C000000}"/>
    <cellStyle name="Currency 2" xfId="4" xr:uid="{00000000-0005-0000-0000-00001D000000}"/>
    <cellStyle name="Currency 3" xfId="49" xr:uid="{00000000-0005-0000-0000-00001E000000}"/>
    <cellStyle name="Explanatory Text 2" xfId="36" xr:uid="{00000000-0005-0000-0000-00001F000000}"/>
    <cellStyle name="Good 2" xfId="37" xr:uid="{00000000-0005-0000-0000-000020000000}"/>
    <cellStyle name="Heading 1 2" xfId="38" xr:uid="{00000000-0005-0000-0000-000021000000}"/>
    <cellStyle name="Heading 2 2" xfId="39" xr:uid="{00000000-0005-0000-0000-000022000000}"/>
    <cellStyle name="Heading 3 2" xfId="40" xr:uid="{00000000-0005-0000-0000-000023000000}"/>
    <cellStyle name="Heading 4 2" xfId="41" xr:uid="{00000000-0005-0000-0000-000024000000}"/>
    <cellStyle name="Input 2" xfId="42" xr:uid="{00000000-0005-0000-0000-000025000000}"/>
    <cellStyle name="Linked Cell 2" xfId="43" xr:uid="{00000000-0005-0000-0000-000026000000}"/>
    <cellStyle name="Navadno" xfId="0" builtinId="0"/>
    <cellStyle name="Navadno 2" xfId="2" xr:uid="{00000000-0005-0000-0000-000027000000}"/>
    <cellStyle name="Navadno 2 2" xfId="5" xr:uid="{00000000-0005-0000-0000-000028000000}"/>
    <cellStyle name="Navadno 7 5" xfId="54" xr:uid="{D1374A9F-0B81-4DF1-AB11-96AB688E21B5}"/>
    <cellStyle name="Neutral 2" xfId="44" xr:uid="{00000000-0005-0000-0000-00002A000000}"/>
    <cellStyle name="Normal 2" xfId="3" xr:uid="{00000000-0005-0000-0000-00002C000000}"/>
    <cellStyle name="Normal 3" xfId="6" xr:uid="{00000000-0005-0000-0000-00002D000000}"/>
    <cellStyle name="Normal 4" xfId="8" xr:uid="{00000000-0005-0000-0000-00002E000000}"/>
    <cellStyle name="Note 2" xfId="45" xr:uid="{00000000-0005-0000-0000-00002F000000}"/>
    <cellStyle name="Output 2" xfId="46" xr:uid="{00000000-0005-0000-0000-000030000000}"/>
    <cellStyle name="Percent 2" xfId="7" xr:uid="{00000000-0005-0000-0000-000031000000}"/>
    <cellStyle name="Title 2" xfId="47" xr:uid="{00000000-0005-0000-0000-000032000000}"/>
    <cellStyle name="Total 2" xfId="48" xr:uid="{00000000-0005-0000-0000-000033000000}"/>
    <cellStyle name="Vejica" xfId="1" builtinId="3"/>
    <cellStyle name="Vejica 2" xfId="51" xr:uid="{00000000-0005-0000-0000-000034000000}"/>
    <cellStyle name="Vejica 2 2" xfId="52" xr:uid="{00000000-0005-0000-0000-000035000000}"/>
    <cellStyle name="Vejica 2 2 2" xfId="56" xr:uid="{430FF8DE-DE8B-4230-82EA-78EAD5A637BD}"/>
    <cellStyle name="Vejica 2 3" xfId="55" xr:uid="{EBD93B96-8F97-4E38-8144-A5B92EA55577}"/>
    <cellStyle name="Warning Text 2" xfId="53" xr:uid="{00000000-0005-0000-0000-00003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ita/Desktop/DELO%202010/PROJEKTI%202019/LEKARNA%20KRANJ%2001_2019/podobni%20projekti/Copy%20of%2013771_05_PZI_POPIS_STROJNI_%20brez%20cen%20glasbena%20sola%20ajdovscin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NITA/Desktop/DELO%202010/PROJEKTI%202010/SOSESKA/PE1-A/Popis%20strojnih%20del%20PE1-A%20vodomerna%20nis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SNOVA"/>
      <sheetName val="REKAPITULACIJA"/>
      <sheetName val="UVOD V PREDRAČUN"/>
      <sheetName val="DEMONTAŽNA"/>
      <sheetName val="VODOVOD IN KANANALIZACIJA"/>
      <sheetName val="PLIN"/>
      <sheetName val="OGREVANJE IN HLAJENJE"/>
      <sheetName val="PREZRAČEVANJE"/>
      <sheetName val="AVTOMATIKA"/>
      <sheetName val="HPR_SD_stara verzija"/>
    </sheetNames>
    <sheetDataSet>
      <sheetData sheetId="0">
        <row r="36">
          <cell r="B36">
            <v>1.1000000000000001</v>
          </cell>
        </row>
      </sheetData>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 val="REKAP"/>
      <sheetName val="zamenjava zun.topl. strojni del"/>
      <sheetName val="zamenjava zun. topl. grad dela"/>
      <sheetName val="priklop toplotna postaja"/>
      <sheetName val="toplotna postaja armatura"/>
      <sheetName val="ogrevanje TRAKT A"/>
      <sheetName val="ogrevanje TRAKT B"/>
      <sheetName val="ogrevanje TRAKT C"/>
      <sheetName val="ogrevanje TRAKT D"/>
      <sheetName val="PODATK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6">
          <cell r="B26">
            <v>1.2</v>
          </cell>
        </row>
      </sheetData>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61"/>
  <sheetViews>
    <sheetView tabSelected="1" view="pageBreakPreview" zoomScaleNormal="100" zoomScaleSheetLayoutView="100" workbookViewId="0">
      <selection activeCell="D16" sqref="D16"/>
    </sheetView>
  </sheetViews>
  <sheetFormatPr defaultColWidth="9.140625" defaultRowHeight="16.5" x14ac:dyDescent="0.3"/>
  <cols>
    <col min="1" max="2" width="4.140625" style="103" customWidth="1"/>
    <col min="3" max="3" width="43.42578125" style="102" customWidth="1"/>
    <col min="4" max="4" width="21.85546875" style="102" customWidth="1"/>
    <col min="5" max="5" width="18" style="102" customWidth="1"/>
    <col min="6" max="6" width="9.140625" style="102"/>
    <col min="7" max="7" width="12.42578125" style="102" bestFit="1" customWidth="1"/>
    <col min="8" max="8" width="24.28515625" style="102" customWidth="1"/>
    <col min="9" max="16384" width="9.140625" style="102"/>
  </cols>
  <sheetData>
    <row r="2" spans="1:8" x14ac:dyDescent="0.3">
      <c r="A2" s="99"/>
      <c r="B2" s="100" t="s">
        <v>59</v>
      </c>
      <c r="C2" s="101" t="s">
        <v>532</v>
      </c>
    </row>
    <row r="4" spans="1:8" x14ac:dyDescent="0.3">
      <c r="A4" s="103" t="s">
        <v>0</v>
      </c>
      <c r="C4" s="104" t="s">
        <v>315</v>
      </c>
    </row>
    <row r="5" spans="1:8" x14ac:dyDescent="0.3">
      <c r="H5" s="105"/>
    </row>
    <row r="6" spans="1:8" x14ac:dyDescent="0.3">
      <c r="H6" s="105"/>
    </row>
    <row r="7" spans="1:8" x14ac:dyDescent="0.3">
      <c r="A7" s="106"/>
      <c r="B7" s="106" t="s">
        <v>1</v>
      </c>
      <c r="C7" s="107" t="s">
        <v>2</v>
      </c>
      <c r="D7" s="107" t="s">
        <v>3</v>
      </c>
      <c r="E7" s="108"/>
      <c r="H7" s="105"/>
    </row>
    <row r="8" spans="1:8" x14ac:dyDescent="0.3">
      <c r="A8" s="106"/>
      <c r="B8" s="106"/>
      <c r="C8" s="107"/>
      <c r="D8" s="109" t="s">
        <v>27</v>
      </c>
      <c r="E8" s="110"/>
      <c r="H8" s="105"/>
    </row>
    <row r="9" spans="1:8" x14ac:dyDescent="0.3">
      <c r="A9" s="111" t="s">
        <v>69</v>
      </c>
      <c r="B9" s="112" t="str">
        <f>'Demontažna dela'!B5</f>
        <v>1.</v>
      </c>
      <c r="C9" s="113" t="str">
        <f>'Demontažna dela'!C5</f>
        <v>Demontažna dela</v>
      </c>
      <c r="D9" s="114">
        <f>'Demontažna dela'!H74</f>
        <v>0</v>
      </c>
      <c r="E9" s="115"/>
      <c r="F9" s="116"/>
      <c r="H9" s="105"/>
    </row>
    <row r="10" spans="1:8" x14ac:dyDescent="0.3">
      <c r="A10" s="111" t="str">
        <f>'Voda kanal'!A5</f>
        <v>4.5</v>
      </c>
      <c r="B10" s="112" t="str">
        <f>'Voda kanal'!B5</f>
        <v>2.</v>
      </c>
      <c r="C10" s="113" t="str">
        <f>'Voda kanal'!C5</f>
        <v>Notranja vodovodna inštalacija</v>
      </c>
      <c r="D10" s="114">
        <f>'Voda kanal'!H167</f>
        <v>0</v>
      </c>
      <c r="E10" s="115"/>
      <c r="F10" s="116"/>
      <c r="H10" s="105"/>
    </row>
    <row r="11" spans="1:8" ht="33" x14ac:dyDescent="0.3">
      <c r="A11" s="111" t="str">
        <f>vent_konvektorji!A5</f>
        <v>4.5.</v>
      </c>
      <c r="B11" s="112" t="str">
        <f>'TČ zrak voda'!B5</f>
        <v>3.</v>
      </c>
      <c r="C11" s="113" t="str">
        <f>'TČ zrak voda'!C5</f>
        <v>Toplotna črpalka za ogrevanje, hlajenje in pripravo STV</v>
      </c>
      <c r="D11" s="114">
        <f>'TČ zrak voda'!H140</f>
        <v>0</v>
      </c>
      <c r="E11" s="115"/>
      <c r="F11" s="116"/>
    </row>
    <row r="12" spans="1:8" x14ac:dyDescent="0.3">
      <c r="A12" s="111" t="s">
        <v>69</v>
      </c>
      <c r="B12" s="112">
        <f>vent_konvektorji!B5</f>
        <v>4</v>
      </c>
      <c r="C12" s="113" t="str">
        <f>vent_konvektorji!C5</f>
        <v>Ventilatorski konvektorji</v>
      </c>
      <c r="D12" s="114">
        <f>vent_konvektorji!H114</f>
        <v>0</v>
      </c>
      <c r="E12" s="115"/>
      <c r="F12" s="116"/>
    </row>
    <row r="13" spans="1:8" x14ac:dyDescent="0.3">
      <c r="A13" s="111" t="s">
        <v>69</v>
      </c>
      <c r="B13" s="112" t="str">
        <f>'hlajenje rob. skladišča'!B5</f>
        <v>5.</v>
      </c>
      <c r="C13" s="113" t="str">
        <f>'hlajenje rob. skladišča'!C5</f>
        <v>Hlajenje robotiziranega skladišča</v>
      </c>
      <c r="D13" s="114">
        <f>'hlajenje rob. skladišča'!H70</f>
        <v>0</v>
      </c>
      <c r="E13" s="115"/>
      <c r="F13" s="116"/>
    </row>
    <row r="14" spans="1:8" x14ac:dyDescent="0.3">
      <c r="A14" s="111" t="s">
        <v>69</v>
      </c>
      <c r="B14" s="112" t="str">
        <f>'hlajenje IT prostora'!B5</f>
        <v>6.</v>
      </c>
      <c r="C14" s="113" t="str">
        <f>'hlajenje IT prostora'!C5</f>
        <v>Hlajenje IT prostora</v>
      </c>
      <c r="D14" s="114">
        <f>'hlajenje IT prostora'!H64</f>
        <v>0</v>
      </c>
      <c r="E14" s="115"/>
      <c r="F14" s="116"/>
    </row>
    <row r="15" spans="1:8" x14ac:dyDescent="0.3">
      <c r="A15" s="111" t="s">
        <v>69</v>
      </c>
      <c r="B15" s="112" t="str">
        <f>'prezračevanje lekarna'!B5</f>
        <v>7.</v>
      </c>
      <c r="C15" s="113" t="str">
        <f>'prezračevanje lekarna'!C5</f>
        <v xml:space="preserve">Prezračevanje lekarne </v>
      </c>
      <c r="D15" s="114">
        <f>'prezračevanje lekarna'!H186</f>
        <v>0</v>
      </c>
      <c r="E15" s="115"/>
      <c r="F15" s="116"/>
    </row>
    <row r="16" spans="1:8" ht="33" x14ac:dyDescent="0.3">
      <c r="A16" s="111" t="s">
        <v>69</v>
      </c>
      <c r="B16" s="112" t="s">
        <v>260</v>
      </c>
      <c r="C16" s="113" t="s">
        <v>531</v>
      </c>
      <c r="D16" s="98"/>
      <c r="E16" s="115"/>
      <c r="F16" s="116"/>
    </row>
    <row r="17" spans="1:8" x14ac:dyDescent="0.3">
      <c r="A17" s="117"/>
      <c r="B17" s="117"/>
      <c r="C17" s="118" t="s">
        <v>26</v>
      </c>
      <c r="D17" s="119">
        <f>SUM(D9:D16)</f>
        <v>0</v>
      </c>
      <c r="E17" s="120"/>
      <c r="F17" s="116"/>
    </row>
    <row r="18" spans="1:8" x14ac:dyDescent="0.3">
      <c r="F18" s="116"/>
    </row>
    <row r="19" spans="1:8" x14ac:dyDescent="0.3">
      <c r="C19" s="121"/>
    </row>
    <row r="20" spans="1:8" x14ac:dyDescent="0.3">
      <c r="C20" s="122"/>
    </row>
    <row r="21" spans="1:8" x14ac:dyDescent="0.3">
      <c r="C21" s="123"/>
      <c r="D21" s="115"/>
      <c r="E21" s="115"/>
    </row>
    <row r="22" spans="1:8" x14ac:dyDescent="0.3">
      <c r="C22" s="123"/>
      <c r="E22" s="115"/>
    </row>
    <row r="23" spans="1:8" x14ac:dyDescent="0.3">
      <c r="C23" s="123"/>
    </row>
    <row r="24" spans="1:8" x14ac:dyDescent="0.3">
      <c r="C24" s="123"/>
    </row>
    <row r="25" spans="1:8" x14ac:dyDescent="0.3">
      <c r="C25" s="123"/>
    </row>
    <row r="26" spans="1:8" x14ac:dyDescent="0.3">
      <c r="C26" s="124"/>
    </row>
    <row r="27" spans="1:8" x14ac:dyDescent="0.3">
      <c r="C27" s="125"/>
    </row>
    <row r="28" spans="1:8" x14ac:dyDescent="0.3">
      <c r="C28" s="125"/>
    </row>
    <row r="29" spans="1:8" x14ac:dyDescent="0.3">
      <c r="C29" s="125"/>
    </row>
    <row r="30" spans="1:8" x14ac:dyDescent="0.3">
      <c r="C30" s="3"/>
    </row>
    <row r="31" spans="1:8" x14ac:dyDescent="0.3">
      <c r="C31" s="126"/>
    </row>
    <row r="32" spans="1:8" x14ac:dyDescent="0.3">
      <c r="C32" s="472"/>
      <c r="D32" s="472"/>
      <c r="E32" s="472"/>
      <c r="F32" s="472"/>
      <c r="G32" s="472"/>
      <c r="H32" s="472"/>
    </row>
    <row r="33" spans="3:8" x14ac:dyDescent="0.3">
      <c r="C33" s="470"/>
      <c r="D33" s="470"/>
      <c r="E33" s="470"/>
      <c r="F33" s="470"/>
      <c r="G33" s="470"/>
      <c r="H33" s="470"/>
    </row>
    <row r="34" spans="3:8" x14ac:dyDescent="0.3">
      <c r="C34" s="470"/>
      <c r="D34" s="470"/>
      <c r="E34" s="470"/>
      <c r="F34" s="470"/>
      <c r="G34" s="470"/>
      <c r="H34" s="470"/>
    </row>
    <row r="35" spans="3:8" x14ac:dyDescent="0.3">
      <c r="C35" s="469"/>
      <c r="D35" s="469"/>
      <c r="E35" s="469"/>
      <c r="F35" s="469"/>
      <c r="G35" s="469"/>
      <c r="H35" s="469"/>
    </row>
    <row r="36" spans="3:8" x14ac:dyDescent="0.3">
      <c r="C36" s="469"/>
      <c r="D36" s="469"/>
      <c r="E36" s="469"/>
      <c r="F36" s="469"/>
      <c r="G36" s="469"/>
      <c r="H36" s="469"/>
    </row>
    <row r="37" spans="3:8" x14ac:dyDescent="0.3">
      <c r="C37" s="469"/>
      <c r="D37" s="469"/>
      <c r="E37" s="469"/>
      <c r="F37" s="469"/>
      <c r="G37" s="469"/>
      <c r="H37" s="469"/>
    </row>
    <row r="38" spans="3:8" x14ac:dyDescent="0.3">
      <c r="C38" s="469"/>
      <c r="D38" s="469"/>
      <c r="E38" s="469"/>
      <c r="F38" s="469"/>
      <c r="G38" s="469"/>
      <c r="H38" s="469"/>
    </row>
    <row r="39" spans="3:8" x14ac:dyDescent="0.3">
      <c r="C39" s="469"/>
      <c r="D39" s="469"/>
      <c r="E39" s="469"/>
      <c r="F39" s="469"/>
      <c r="G39" s="469"/>
      <c r="H39" s="469"/>
    </row>
    <row r="40" spans="3:8" x14ac:dyDescent="0.3">
      <c r="C40" s="469"/>
      <c r="D40" s="469"/>
      <c r="E40" s="469"/>
      <c r="F40" s="469"/>
      <c r="G40" s="469"/>
      <c r="H40" s="469"/>
    </row>
    <row r="41" spans="3:8" x14ac:dyDescent="0.3">
      <c r="C41" s="469"/>
      <c r="D41" s="469"/>
      <c r="E41" s="469"/>
      <c r="F41" s="469"/>
      <c r="G41" s="469"/>
      <c r="H41" s="469"/>
    </row>
    <row r="42" spans="3:8" x14ac:dyDescent="0.3">
      <c r="C42" s="469"/>
      <c r="D42" s="469"/>
      <c r="E42" s="469"/>
      <c r="F42" s="469"/>
      <c r="G42" s="469"/>
      <c r="H42" s="469"/>
    </row>
    <row r="43" spans="3:8" x14ac:dyDescent="0.3">
      <c r="C43" s="469"/>
      <c r="D43" s="469"/>
      <c r="E43" s="469"/>
      <c r="F43" s="469"/>
      <c r="G43" s="469"/>
      <c r="H43" s="469"/>
    </row>
    <row r="44" spans="3:8" x14ac:dyDescent="0.3">
      <c r="C44" s="469"/>
      <c r="D44" s="469"/>
      <c r="E44" s="469"/>
      <c r="F44" s="469"/>
      <c r="G44" s="469"/>
      <c r="H44" s="469"/>
    </row>
    <row r="45" spans="3:8" x14ac:dyDescent="0.3">
      <c r="C45" s="469"/>
      <c r="D45" s="469"/>
      <c r="E45" s="469"/>
      <c r="F45" s="469"/>
      <c r="G45" s="469"/>
      <c r="H45" s="469"/>
    </row>
    <row r="46" spans="3:8" x14ac:dyDescent="0.3">
      <c r="C46" s="471"/>
      <c r="D46" s="471"/>
      <c r="E46" s="471"/>
      <c r="F46" s="471"/>
      <c r="G46" s="471"/>
      <c r="H46" s="471"/>
    </row>
    <row r="47" spans="3:8" x14ac:dyDescent="0.3">
      <c r="C47" s="469"/>
      <c r="D47" s="469"/>
      <c r="E47" s="469"/>
      <c r="F47" s="469"/>
      <c r="G47" s="469"/>
      <c r="H47" s="469"/>
    </row>
    <row r="48" spans="3:8" x14ac:dyDescent="0.3">
      <c r="C48" s="469"/>
      <c r="D48" s="469"/>
      <c r="E48" s="469"/>
      <c r="F48" s="469"/>
      <c r="G48" s="469"/>
      <c r="H48" s="469"/>
    </row>
    <row r="49" spans="3:8" x14ac:dyDescent="0.3">
      <c r="C49" s="469"/>
      <c r="D49" s="469"/>
      <c r="E49" s="469"/>
      <c r="F49" s="469"/>
      <c r="G49" s="469"/>
      <c r="H49" s="469"/>
    </row>
    <row r="50" spans="3:8" x14ac:dyDescent="0.3">
      <c r="C50" s="469"/>
      <c r="D50" s="469"/>
      <c r="E50" s="469"/>
      <c r="F50" s="469"/>
      <c r="G50" s="469"/>
      <c r="H50" s="469"/>
    </row>
    <row r="51" spans="3:8" x14ac:dyDescent="0.3">
      <c r="C51" s="472"/>
      <c r="D51" s="472"/>
      <c r="E51" s="472"/>
      <c r="F51" s="472"/>
      <c r="G51" s="472"/>
      <c r="H51" s="472"/>
    </row>
    <row r="52" spans="3:8" x14ac:dyDescent="0.3">
      <c r="C52" s="470"/>
      <c r="D52" s="470"/>
      <c r="E52" s="470"/>
      <c r="F52" s="470"/>
      <c r="G52" s="470"/>
      <c r="H52" s="470"/>
    </row>
    <row r="53" spans="3:8" x14ac:dyDescent="0.3">
      <c r="C53" s="470"/>
      <c r="D53" s="470"/>
      <c r="E53" s="470"/>
      <c r="F53" s="470"/>
      <c r="G53" s="470"/>
      <c r="H53" s="470"/>
    </row>
    <row r="54" spans="3:8" x14ac:dyDescent="0.3">
      <c r="C54" s="469"/>
      <c r="D54" s="469"/>
      <c r="E54" s="469"/>
      <c r="F54" s="469"/>
      <c r="G54" s="469"/>
      <c r="H54" s="469"/>
    </row>
    <row r="55" spans="3:8" x14ac:dyDescent="0.3">
      <c r="C55" s="469"/>
      <c r="D55" s="469"/>
      <c r="E55" s="469"/>
      <c r="F55" s="469"/>
      <c r="G55" s="469"/>
      <c r="H55" s="469"/>
    </row>
    <row r="56" spans="3:8" x14ac:dyDescent="0.3">
      <c r="C56" s="469"/>
      <c r="D56" s="469"/>
      <c r="E56" s="469"/>
      <c r="F56" s="469"/>
      <c r="G56" s="469"/>
      <c r="H56" s="469"/>
    </row>
    <row r="57" spans="3:8" x14ac:dyDescent="0.3">
      <c r="C57" s="469"/>
      <c r="D57" s="469"/>
      <c r="E57" s="469"/>
      <c r="F57" s="469"/>
      <c r="G57" s="469"/>
      <c r="H57" s="469"/>
    </row>
    <row r="58" spans="3:8" x14ac:dyDescent="0.3">
      <c r="C58" s="469"/>
      <c r="D58" s="469"/>
      <c r="E58" s="469"/>
      <c r="F58" s="469"/>
      <c r="G58" s="469"/>
      <c r="H58" s="469"/>
    </row>
    <row r="59" spans="3:8" x14ac:dyDescent="0.3">
      <c r="C59" s="469"/>
      <c r="D59" s="469"/>
      <c r="E59" s="469"/>
      <c r="F59" s="469"/>
      <c r="G59" s="469"/>
      <c r="H59" s="469"/>
    </row>
    <row r="60" spans="3:8" x14ac:dyDescent="0.3">
      <c r="C60" s="469"/>
      <c r="D60" s="469"/>
      <c r="E60" s="469"/>
      <c r="F60" s="469"/>
      <c r="G60" s="469"/>
      <c r="H60" s="469"/>
    </row>
    <row r="61" spans="3:8" x14ac:dyDescent="0.3">
      <c r="C61" s="469"/>
      <c r="D61" s="469"/>
      <c r="E61" s="469"/>
      <c r="F61" s="469"/>
      <c r="G61" s="469"/>
      <c r="H61" s="469"/>
    </row>
  </sheetData>
  <sheetProtection algorithmName="SHA-512" hashValue="t44MlO+zj/zrC5I3E5mmuCdUiCZfR+g8aVoXY3Pismbl74wQWyAwbAbZwUNMygkFlR9B4Tj4LN/7JdEn7KWurA==" saltValue="KZTKik3EyW7LAQvl2zaE+w==" spinCount="100000" sheet="1"/>
  <mergeCells count="30">
    <mergeCell ref="C32:H32"/>
    <mergeCell ref="C33:H33"/>
    <mergeCell ref="C61:H61"/>
    <mergeCell ref="C48:H48"/>
    <mergeCell ref="C49:H49"/>
    <mergeCell ref="C50:H50"/>
    <mergeCell ref="C51:H51"/>
    <mergeCell ref="C54:H54"/>
    <mergeCell ref="C55:H55"/>
    <mergeCell ref="C56:H56"/>
    <mergeCell ref="C57:H57"/>
    <mergeCell ref="C58:H58"/>
    <mergeCell ref="C59:H59"/>
    <mergeCell ref="C60:H60"/>
    <mergeCell ref="C52:H52"/>
    <mergeCell ref="C53:H53"/>
    <mergeCell ref="C35:H35"/>
    <mergeCell ref="C34:H34"/>
    <mergeCell ref="C47:H47"/>
    <mergeCell ref="C36:H36"/>
    <mergeCell ref="C37:H37"/>
    <mergeCell ref="C38:H38"/>
    <mergeCell ref="C39:H39"/>
    <mergeCell ref="C40:H40"/>
    <mergeCell ref="C41:H41"/>
    <mergeCell ref="C42:H42"/>
    <mergeCell ref="C43:H43"/>
    <mergeCell ref="C44:H44"/>
    <mergeCell ref="C45:H45"/>
    <mergeCell ref="C46:H46"/>
  </mergeCells>
  <pageMargins left="0.9055118110236221" right="0.31496062992125984" top="0.74803149606299213" bottom="0.74803149606299213" header="0.31496062992125984" footer="0.31496062992125984"/>
  <pageSetup paperSize="9" orientation="portrait" r:id="rId1"/>
  <headerFooter>
    <oddHeader>&amp;L&amp;"Arial Narrow,Navadno"&amp;8HIA, projektiranje strojnih inštalacij, s.p.</oddHeader>
    <oddFooter>&amp;L&amp;"Arial Narrow,Običajno"&amp;8Načrt strojnih inštalacij/PZI/št.nač. SA-59/22
Objekt: Lekarna TRNJE št. pr. 104/22&amp;R&amp;"Arial Narrow,Običajno"&amp;P/&amp;N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7"/>
  <sheetViews>
    <sheetView view="pageBreakPreview" topLeftCell="A6" zoomScaleNormal="100" zoomScaleSheetLayoutView="100" workbookViewId="0">
      <selection activeCell="B20" sqref="B20"/>
    </sheetView>
  </sheetViews>
  <sheetFormatPr defaultColWidth="8.85546875" defaultRowHeight="16.5" x14ac:dyDescent="0.3"/>
  <cols>
    <col min="1" max="1" width="3.5703125" style="7" customWidth="1"/>
    <col min="2" max="2" width="51.28515625" style="7" customWidth="1"/>
    <col min="3" max="16384" width="8.85546875" style="7"/>
  </cols>
  <sheetData>
    <row r="1" spans="1:6" x14ac:dyDescent="0.3">
      <c r="A1" s="20"/>
      <c r="B1" s="21"/>
      <c r="C1" s="22"/>
    </row>
    <row r="2" spans="1:6" x14ac:dyDescent="0.3">
      <c r="A2" s="474" t="s">
        <v>89</v>
      </c>
      <c r="B2" s="475"/>
      <c r="C2" s="476"/>
    </row>
    <row r="3" spans="1:6" ht="51" x14ac:dyDescent="0.3">
      <c r="A3" s="11"/>
      <c r="B3" s="1" t="s">
        <v>87</v>
      </c>
      <c r="C3" s="12"/>
    </row>
    <row r="4" spans="1:6" ht="112.15" customHeight="1" x14ac:dyDescent="0.3">
      <c r="A4" s="11"/>
      <c r="B4" s="1" t="s">
        <v>215</v>
      </c>
      <c r="C4" s="12"/>
    </row>
    <row r="5" spans="1:6" ht="25.5" x14ac:dyDescent="0.3">
      <c r="A5" s="11"/>
      <c r="B5" s="1" t="s">
        <v>88</v>
      </c>
      <c r="C5" s="12"/>
    </row>
    <row r="6" spans="1:6" ht="30" customHeight="1" x14ac:dyDescent="0.3">
      <c r="A6" s="11"/>
      <c r="B6" s="1" t="s">
        <v>216</v>
      </c>
      <c r="C6" s="12"/>
    </row>
    <row r="7" spans="1:6" ht="25.5" x14ac:dyDescent="0.3">
      <c r="A7" s="11"/>
      <c r="B7" s="1" t="s">
        <v>73</v>
      </c>
      <c r="C7" s="12"/>
    </row>
    <row r="8" spans="1:6" x14ac:dyDescent="0.3">
      <c r="A8" s="11"/>
      <c r="B8" s="1" t="s">
        <v>74</v>
      </c>
      <c r="C8" s="12"/>
    </row>
    <row r="9" spans="1:6" x14ac:dyDescent="0.3">
      <c r="A9" s="11"/>
      <c r="B9" s="1" t="s">
        <v>75</v>
      </c>
      <c r="C9" s="12"/>
    </row>
    <row r="10" spans="1:6" x14ac:dyDescent="0.3">
      <c r="A10" s="13"/>
      <c r="B10" s="9" t="s">
        <v>76</v>
      </c>
      <c r="C10" s="14"/>
    </row>
    <row r="11" spans="1:6" ht="25.5" x14ac:dyDescent="0.3">
      <c r="A11" s="11"/>
      <c r="B11" s="2" t="s">
        <v>77</v>
      </c>
      <c r="C11" s="12"/>
    </row>
    <row r="12" spans="1:6" ht="51" x14ac:dyDescent="0.3">
      <c r="A12" s="11"/>
      <c r="B12" s="2" t="s">
        <v>78</v>
      </c>
      <c r="C12" s="12"/>
    </row>
    <row r="13" spans="1:6" ht="25.5" x14ac:dyDescent="0.3">
      <c r="A13" s="11"/>
      <c r="B13" s="2" t="s">
        <v>71</v>
      </c>
      <c r="C13" s="12"/>
    </row>
    <row r="14" spans="1:6" ht="25.5" x14ac:dyDescent="0.3">
      <c r="A14" s="11"/>
      <c r="B14" s="3" t="s">
        <v>72</v>
      </c>
      <c r="C14" s="12"/>
    </row>
    <row r="15" spans="1:6" x14ac:dyDescent="0.3">
      <c r="A15" s="11"/>
      <c r="B15" s="15"/>
      <c r="C15" s="12"/>
    </row>
    <row r="16" spans="1:6" x14ac:dyDescent="0.3">
      <c r="A16" s="13"/>
      <c r="B16" s="10" t="s">
        <v>79</v>
      </c>
      <c r="C16" s="16"/>
      <c r="D16" s="4"/>
      <c r="E16" s="4"/>
      <c r="F16" s="4"/>
    </row>
    <row r="17" spans="1:6" x14ac:dyDescent="0.3">
      <c r="A17" s="11"/>
      <c r="B17" s="6" t="s">
        <v>80</v>
      </c>
      <c r="C17" s="17"/>
      <c r="D17" s="5"/>
      <c r="E17" s="5"/>
      <c r="F17" s="5"/>
    </row>
    <row r="18" spans="1:6" x14ac:dyDescent="0.3">
      <c r="A18" s="11"/>
      <c r="B18" s="6" t="s">
        <v>217</v>
      </c>
      <c r="C18" s="17"/>
      <c r="D18" s="5"/>
      <c r="E18" s="5"/>
      <c r="F18" s="5"/>
    </row>
    <row r="19" spans="1:6" x14ac:dyDescent="0.3">
      <c r="A19" s="11"/>
      <c r="B19" s="6" t="s">
        <v>81</v>
      </c>
      <c r="C19" s="17"/>
      <c r="D19" s="5"/>
      <c r="E19" s="5"/>
      <c r="F19" s="5"/>
    </row>
    <row r="20" spans="1:6" x14ac:dyDescent="0.3">
      <c r="A20" s="11"/>
      <c r="B20" s="6" t="s">
        <v>82</v>
      </c>
      <c r="C20" s="17"/>
      <c r="D20" s="5"/>
      <c r="E20" s="5"/>
      <c r="F20" s="5"/>
    </row>
    <row r="21" spans="1:6" ht="25.5" x14ac:dyDescent="0.3">
      <c r="A21" s="11"/>
      <c r="B21" s="6" t="s">
        <v>530</v>
      </c>
      <c r="C21" s="17"/>
      <c r="D21" s="5"/>
      <c r="E21" s="5"/>
      <c r="F21" s="5"/>
    </row>
    <row r="22" spans="1:6" x14ac:dyDescent="0.3">
      <c r="A22" s="11"/>
      <c r="B22" s="6" t="s">
        <v>83</v>
      </c>
      <c r="C22" s="17"/>
      <c r="D22" s="5"/>
      <c r="E22" s="5"/>
      <c r="F22" s="5"/>
    </row>
    <row r="23" spans="1:6" ht="25.5" x14ac:dyDescent="0.3">
      <c r="A23" s="11"/>
      <c r="B23" s="6" t="s">
        <v>84</v>
      </c>
      <c r="C23" s="17"/>
      <c r="D23" s="5"/>
      <c r="E23" s="5"/>
      <c r="F23" s="5"/>
    </row>
    <row r="24" spans="1:6" ht="25.5" x14ac:dyDescent="0.3">
      <c r="A24" s="11"/>
      <c r="B24" s="6" t="s">
        <v>283</v>
      </c>
      <c r="C24" s="17"/>
      <c r="D24" s="5"/>
      <c r="E24" s="5"/>
      <c r="F24" s="5"/>
    </row>
    <row r="25" spans="1:6" x14ac:dyDescent="0.3">
      <c r="A25" s="11"/>
      <c r="B25" s="6" t="s">
        <v>85</v>
      </c>
      <c r="C25" s="17"/>
      <c r="D25" s="5"/>
      <c r="E25" s="5"/>
      <c r="F25" s="5"/>
    </row>
    <row r="26" spans="1:6" x14ac:dyDescent="0.3">
      <c r="A26" s="18"/>
      <c r="B26" s="23" t="s">
        <v>86</v>
      </c>
      <c r="C26" s="19"/>
      <c r="D26" s="5"/>
      <c r="E26" s="5"/>
      <c r="F26" s="5"/>
    </row>
    <row r="27" spans="1:6" x14ac:dyDescent="0.3">
      <c r="A27" s="8"/>
      <c r="B27" s="473"/>
      <c r="C27" s="473"/>
      <c r="D27" s="473"/>
      <c r="E27" s="473"/>
      <c r="F27" s="473"/>
    </row>
  </sheetData>
  <sheetProtection algorithmName="SHA-512" hashValue="9wI6hQI95TbAS4VdQwI2YqihJpyBKfTlYL6FaqC29tiVzZE+oqSLOoU8Q73ZedS8SeAtE1zgfpTLtMWNFN6HYw==" saltValue="KQHihWHblwoDKyYy11bCfA==" spinCount="100000" sheet="1" objects="1" scenarios="1"/>
  <mergeCells count="2">
    <mergeCell ref="B27:F27"/>
    <mergeCell ref="A2:C2"/>
  </mergeCells>
  <pageMargins left="0.9055118110236221" right="0.31496062992125984" top="0.74803149606299213" bottom="0.74803149606299213" header="0.31496062992125984" footer="0.31496062992125984"/>
  <pageSetup paperSize="9" orientation="portrait" r:id="rId1"/>
  <headerFooter>
    <oddHeader>&amp;L&amp;"Arial Narrow,Navadno"&amp;8HIA, projektiranje strojnih inštalacij, s.p.</oddHeader>
    <oddFooter>&amp;L&amp;"Arial Narrow,Običajno"&amp;8Načrt strojnih inštalacij/PZI/št.nač. SA-59/22
Objekt: Lekarna TRNJE št. pr. 104/22&amp;R&amp;"Arial Narrow,Običajno"&amp;P/&amp;N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83BCA6-05FC-4744-8D15-903165986470}">
  <dimension ref="A1:R74"/>
  <sheetViews>
    <sheetView view="pageBreakPreview" topLeftCell="A66" zoomScaleNormal="100" zoomScaleSheetLayoutView="100" workbookViewId="0">
      <selection activeCell="G75" sqref="G75"/>
    </sheetView>
  </sheetViews>
  <sheetFormatPr defaultColWidth="9.140625" defaultRowHeight="12.75" x14ac:dyDescent="0.2"/>
  <cols>
    <col min="1" max="2" width="3.28515625" style="128" customWidth="1"/>
    <col min="3" max="3" width="38.7109375" style="129" customWidth="1"/>
    <col min="4" max="4" width="9.7109375" style="129" customWidth="1"/>
    <col min="5" max="5" width="4.7109375" style="130" customWidth="1"/>
    <col min="6" max="6" width="5.28515625" style="130" customWidth="1"/>
    <col min="7" max="8" width="10.7109375" style="129" customWidth="1"/>
    <col min="9" max="10" width="9.140625" style="129"/>
    <col min="11" max="11" width="12.42578125" style="129" customWidth="1"/>
    <col min="12" max="12" width="19.28515625" style="129" customWidth="1"/>
    <col min="13" max="13" width="18.85546875" style="129" customWidth="1"/>
    <col min="14" max="14" width="12.42578125" style="129" customWidth="1"/>
    <col min="15" max="16384" width="9.140625" style="129"/>
  </cols>
  <sheetData>
    <row r="1" spans="1:15" x14ac:dyDescent="0.2">
      <c r="A1" s="127"/>
    </row>
    <row r="2" spans="1:15" x14ac:dyDescent="0.2">
      <c r="A2" s="131" t="s">
        <v>69</v>
      </c>
      <c r="B2" s="132" t="s">
        <v>28</v>
      </c>
      <c r="C2" s="133"/>
      <c r="D2" s="133"/>
      <c r="E2" s="134"/>
      <c r="F2" s="134"/>
      <c r="G2" s="133"/>
      <c r="H2" s="135"/>
    </row>
    <row r="3" spans="1:15" x14ac:dyDescent="0.2">
      <c r="A3" s="136"/>
      <c r="B3" s="137" t="s">
        <v>4</v>
      </c>
      <c r="H3" s="138"/>
    </row>
    <row r="4" spans="1:15" x14ac:dyDescent="0.2">
      <c r="A4" s="136"/>
      <c r="C4" s="139"/>
      <c r="D4" s="139"/>
      <c r="H4" s="138"/>
    </row>
    <row r="5" spans="1:15" ht="19.899999999999999" customHeight="1" x14ac:dyDescent="0.2">
      <c r="A5" s="140" t="str">
        <f>A2</f>
        <v>4.5.</v>
      </c>
      <c r="B5" s="141" t="s">
        <v>134</v>
      </c>
      <c r="C5" s="142" t="s">
        <v>467</v>
      </c>
      <c r="D5" s="143"/>
      <c r="E5" s="144"/>
      <c r="F5" s="144"/>
      <c r="G5" s="145"/>
      <c r="H5" s="146"/>
    </row>
    <row r="6" spans="1:15" ht="40.700000000000003" customHeight="1" x14ac:dyDescent="0.2">
      <c r="A6" s="477"/>
      <c r="B6" s="478"/>
      <c r="C6" s="479" t="s">
        <v>356</v>
      </c>
      <c r="D6" s="479"/>
      <c r="E6" s="479"/>
      <c r="F6" s="479"/>
      <c r="G6" s="479"/>
      <c r="H6" s="480"/>
      <c r="K6" s="41"/>
      <c r="L6" s="42"/>
    </row>
    <row r="7" spans="1:15" s="152" customFormat="1" ht="3" customHeight="1" x14ac:dyDescent="0.2">
      <c r="A7" s="147"/>
      <c r="B7" s="148"/>
      <c r="C7" s="149"/>
      <c r="D7" s="149"/>
      <c r="E7" s="150"/>
      <c r="F7" s="150"/>
      <c r="G7" s="148"/>
      <c r="H7" s="151"/>
      <c r="J7" s="129"/>
      <c r="K7" s="42"/>
      <c r="L7" s="42"/>
      <c r="M7" s="129"/>
      <c r="N7" s="129"/>
    </row>
    <row r="8" spans="1:15" s="152" customFormat="1" ht="9.9499999999999993" customHeight="1" x14ac:dyDescent="0.2">
      <c r="A8" s="147"/>
      <c r="B8" s="148"/>
      <c r="C8" s="149"/>
      <c r="D8" s="149"/>
      <c r="E8" s="150"/>
      <c r="F8" s="150"/>
      <c r="G8" s="148"/>
      <c r="H8" s="151"/>
      <c r="J8" s="42"/>
      <c r="K8" s="42"/>
      <c r="L8" s="129"/>
      <c r="M8" s="42"/>
      <c r="N8" s="42"/>
      <c r="O8" s="129"/>
    </row>
    <row r="9" spans="1:15" ht="6" customHeight="1" x14ac:dyDescent="0.2">
      <c r="A9" s="153"/>
      <c r="B9" s="154"/>
      <c r="C9" s="155"/>
      <c r="D9" s="155"/>
      <c r="E9" s="156"/>
      <c r="F9" s="156"/>
      <c r="G9" s="157"/>
      <c r="H9" s="158"/>
      <c r="K9" s="41"/>
      <c r="L9" s="42"/>
    </row>
    <row r="10" spans="1:15" ht="15" customHeight="1" x14ac:dyDescent="0.2">
      <c r="A10" s="159" t="s">
        <v>1</v>
      </c>
      <c r="B10" s="160"/>
      <c r="C10" s="161" t="s">
        <v>2</v>
      </c>
      <c r="D10" s="161"/>
      <c r="E10" s="162" t="s">
        <v>9</v>
      </c>
      <c r="F10" s="163" t="s">
        <v>201</v>
      </c>
      <c r="G10" s="164" t="s">
        <v>6</v>
      </c>
      <c r="H10" s="165" t="s">
        <v>7</v>
      </c>
      <c r="K10" s="41"/>
      <c r="L10" s="42"/>
    </row>
    <row r="11" spans="1:15" ht="15" customHeight="1" thickBot="1" x14ac:dyDescent="0.25">
      <c r="A11" s="166"/>
      <c r="B11" s="167"/>
      <c r="C11" s="168"/>
      <c r="D11" s="168"/>
      <c r="E11" s="169" t="s">
        <v>10</v>
      </c>
      <c r="F11" s="170"/>
      <c r="G11" s="171" t="s">
        <v>8</v>
      </c>
      <c r="H11" s="172" t="s">
        <v>8</v>
      </c>
      <c r="K11" s="42"/>
      <c r="L11" s="42"/>
    </row>
    <row r="12" spans="1:15" ht="26.25" thickTop="1" x14ac:dyDescent="0.2">
      <c r="A12" s="173"/>
      <c r="B12" s="174"/>
      <c r="C12" s="175" t="s">
        <v>357</v>
      </c>
      <c r="D12" s="175"/>
      <c r="E12" s="176"/>
      <c r="F12" s="176"/>
      <c r="G12" s="177"/>
      <c r="H12" s="178"/>
      <c r="I12" s="42"/>
      <c r="J12" s="42"/>
      <c r="K12" s="43"/>
      <c r="L12" s="42"/>
    </row>
    <row r="13" spans="1:15" ht="8.25" customHeight="1" x14ac:dyDescent="0.2">
      <c r="A13" s="136"/>
      <c r="C13" s="122"/>
      <c r="D13" s="122"/>
      <c r="G13" s="40"/>
      <c r="H13" s="45"/>
      <c r="I13" s="42"/>
      <c r="J13" s="42"/>
      <c r="K13" s="43"/>
      <c r="L13" s="42"/>
    </row>
    <row r="14" spans="1:15" ht="25.5" x14ac:dyDescent="0.2">
      <c r="A14" s="136"/>
      <c r="B14" s="128">
        <f>COUNT($B$12:B12)+1</f>
        <v>1</v>
      </c>
      <c r="C14" s="179" t="s">
        <v>426</v>
      </c>
      <c r="D14" s="180"/>
      <c r="E14" s="181"/>
      <c r="F14" s="181"/>
      <c r="G14" s="24"/>
      <c r="H14" s="46"/>
      <c r="I14" s="42"/>
      <c r="J14" s="42"/>
      <c r="K14" s="43"/>
      <c r="L14" s="42"/>
    </row>
    <row r="15" spans="1:15" x14ac:dyDescent="0.2">
      <c r="A15" s="182"/>
      <c r="B15" s="183"/>
      <c r="C15" s="184"/>
      <c r="D15" s="185"/>
      <c r="E15" s="186" t="s">
        <v>12</v>
      </c>
      <c r="F15" s="186">
        <v>2</v>
      </c>
      <c r="G15" s="25"/>
      <c r="H15" s="47">
        <f>G15*F15</f>
        <v>0</v>
      </c>
      <c r="I15" s="42"/>
      <c r="J15" s="42"/>
      <c r="K15" s="43"/>
      <c r="L15" s="42"/>
    </row>
    <row r="16" spans="1:15" ht="8.25" customHeight="1" x14ac:dyDescent="0.2">
      <c r="A16" s="136"/>
      <c r="C16" s="187"/>
      <c r="D16" s="122"/>
      <c r="E16" s="181"/>
      <c r="F16" s="181"/>
      <c r="G16" s="24"/>
      <c r="H16" s="46"/>
      <c r="I16" s="42"/>
      <c r="J16" s="42"/>
      <c r="K16" s="43"/>
      <c r="L16" s="42"/>
    </row>
    <row r="17" spans="1:18" ht="76.5" x14ac:dyDescent="0.2">
      <c r="A17" s="136"/>
      <c r="B17" s="128">
        <f>COUNT($B$12:B15)+1</f>
        <v>2</v>
      </c>
      <c r="C17" s="179" t="s">
        <v>358</v>
      </c>
      <c r="D17" s="180"/>
      <c r="E17" s="181"/>
      <c r="F17" s="181"/>
      <c r="G17" s="24"/>
      <c r="H17" s="46"/>
      <c r="I17" s="42"/>
      <c r="J17" s="42"/>
      <c r="K17" s="43"/>
      <c r="L17" s="42"/>
    </row>
    <row r="18" spans="1:18" x14ac:dyDescent="0.2">
      <c r="A18" s="182"/>
      <c r="B18" s="183"/>
      <c r="C18" s="184"/>
      <c r="D18" s="185"/>
      <c r="E18" s="186" t="s">
        <v>12</v>
      </c>
      <c r="F18" s="186">
        <v>8</v>
      </c>
      <c r="G18" s="25"/>
      <c r="H18" s="47">
        <f>G18*F18</f>
        <v>0</v>
      </c>
      <c r="I18" s="42"/>
      <c r="J18" s="42"/>
      <c r="K18" s="43"/>
      <c r="L18" s="42"/>
    </row>
    <row r="19" spans="1:18" ht="8.25" customHeight="1" x14ac:dyDescent="0.2">
      <c r="A19" s="136"/>
      <c r="C19" s="187"/>
      <c r="D19" s="122"/>
      <c r="E19" s="181"/>
      <c r="F19" s="181"/>
      <c r="G19" s="24"/>
      <c r="H19" s="46"/>
      <c r="I19" s="42"/>
      <c r="J19" s="42"/>
      <c r="K19" s="43"/>
      <c r="L19" s="42"/>
    </row>
    <row r="20" spans="1:18" ht="38.25" x14ac:dyDescent="0.2">
      <c r="A20" s="136"/>
      <c r="B20" s="128">
        <f>COUNT($B$12:B19)+1</f>
        <v>3</v>
      </c>
      <c r="C20" s="187" t="s">
        <v>429</v>
      </c>
      <c r="D20" s="122"/>
      <c r="E20" s="181"/>
      <c r="F20" s="181"/>
      <c r="G20" s="24"/>
      <c r="H20" s="46"/>
      <c r="I20" s="42"/>
      <c r="J20" s="42"/>
      <c r="K20" s="43"/>
      <c r="L20" s="42"/>
    </row>
    <row r="21" spans="1:18" x14ac:dyDescent="0.2">
      <c r="A21" s="182"/>
      <c r="B21" s="183"/>
      <c r="C21" s="184"/>
      <c r="D21" s="185"/>
      <c r="E21" s="186" t="s">
        <v>14</v>
      </c>
      <c r="F21" s="186">
        <v>1</v>
      </c>
      <c r="G21" s="25"/>
      <c r="H21" s="47">
        <f>G21*F21</f>
        <v>0</v>
      </c>
      <c r="I21" s="42"/>
      <c r="J21" s="42"/>
      <c r="K21" s="43"/>
      <c r="L21" s="42"/>
    </row>
    <row r="22" spans="1:18" ht="8.25" customHeight="1" x14ac:dyDescent="0.2">
      <c r="A22" s="136"/>
      <c r="C22" s="187"/>
      <c r="D22" s="122"/>
      <c r="E22" s="181"/>
      <c r="F22" s="181"/>
      <c r="G22" s="24"/>
      <c r="H22" s="46"/>
      <c r="I22" s="42"/>
      <c r="J22" s="42"/>
      <c r="K22" s="43"/>
      <c r="L22" s="42"/>
    </row>
    <row r="23" spans="1:18" ht="25.5" x14ac:dyDescent="0.2">
      <c r="A23" s="136"/>
      <c r="B23" s="128">
        <f>COUNT($B$12:B22)+1</f>
        <v>4</v>
      </c>
      <c r="C23" s="188" t="s">
        <v>427</v>
      </c>
      <c r="D23" s="189"/>
      <c r="E23" s="181"/>
      <c r="F23" s="181"/>
      <c r="G23" s="24"/>
      <c r="H23" s="46"/>
      <c r="I23" s="42"/>
      <c r="J23" s="42"/>
      <c r="K23" s="43"/>
      <c r="L23" s="42"/>
    </row>
    <row r="24" spans="1:18" ht="12.75" customHeight="1" x14ac:dyDescent="0.2">
      <c r="A24" s="182"/>
      <c r="B24" s="183"/>
      <c r="C24" s="184"/>
      <c r="D24" s="185"/>
      <c r="E24" s="186" t="s">
        <v>12</v>
      </c>
      <c r="F24" s="186">
        <v>1</v>
      </c>
      <c r="G24" s="25"/>
      <c r="H24" s="47">
        <f>G24*F24</f>
        <v>0</v>
      </c>
      <c r="I24" s="42"/>
      <c r="J24" s="42"/>
      <c r="K24" s="43"/>
      <c r="L24" s="42"/>
    </row>
    <row r="25" spans="1:18" ht="8.25" customHeight="1" x14ac:dyDescent="0.25">
      <c r="A25" s="136"/>
      <c r="C25" s="190"/>
      <c r="D25" s="191"/>
      <c r="E25" s="181"/>
      <c r="F25" s="181"/>
      <c r="G25" s="26"/>
      <c r="H25" s="48"/>
      <c r="I25" s="49"/>
      <c r="J25" s="49"/>
      <c r="K25" s="50"/>
      <c r="L25" s="49"/>
      <c r="R25"/>
    </row>
    <row r="26" spans="1:18" ht="25.5" x14ac:dyDescent="0.2">
      <c r="A26" s="136"/>
      <c r="B26" s="128">
        <f>COUNT($B$12:B25)+1</f>
        <v>5</v>
      </c>
      <c r="C26" s="188" t="s">
        <v>428</v>
      </c>
      <c r="D26" s="192"/>
      <c r="E26" s="181"/>
      <c r="F26" s="181"/>
      <c r="G26" s="24"/>
      <c r="H26" s="46"/>
      <c r="I26" s="42"/>
      <c r="J26" s="42"/>
      <c r="K26" s="43"/>
      <c r="L26" s="42"/>
    </row>
    <row r="27" spans="1:18" ht="12.75" customHeight="1" x14ac:dyDescent="0.2">
      <c r="A27" s="182"/>
      <c r="B27" s="183"/>
      <c r="C27" s="185"/>
      <c r="D27" s="185"/>
      <c r="E27" s="186" t="s">
        <v>12</v>
      </c>
      <c r="F27" s="186">
        <v>1</v>
      </c>
      <c r="G27" s="27"/>
      <c r="H27" s="47">
        <f>G27*F27</f>
        <v>0</v>
      </c>
      <c r="I27" s="42"/>
      <c r="J27" s="42"/>
      <c r="K27" s="43"/>
      <c r="L27" s="42"/>
    </row>
    <row r="28" spans="1:18" ht="8.25" customHeight="1" x14ac:dyDescent="0.25">
      <c r="A28" s="136"/>
      <c r="C28" s="190"/>
      <c r="D28" s="191"/>
      <c r="E28" s="181"/>
      <c r="F28" s="181"/>
      <c r="G28" s="26"/>
      <c r="H28" s="48"/>
      <c r="I28" s="49"/>
      <c r="J28" s="49"/>
      <c r="K28" s="50"/>
      <c r="L28" s="49"/>
      <c r="R28"/>
    </row>
    <row r="29" spans="1:18" ht="63.75" x14ac:dyDescent="0.2">
      <c r="A29" s="136"/>
      <c r="B29" s="128">
        <f>COUNT($B$12:B28)+1</f>
        <v>6</v>
      </c>
      <c r="C29" s="188" t="s">
        <v>496</v>
      </c>
      <c r="D29" s="192"/>
      <c r="E29" s="181"/>
      <c r="F29" s="181"/>
      <c r="G29" s="24"/>
      <c r="H29" s="46"/>
      <c r="I29" s="42"/>
      <c r="J29" s="42"/>
      <c r="K29" s="43"/>
      <c r="L29" s="42"/>
    </row>
    <row r="30" spans="1:18" ht="12.75" customHeight="1" x14ac:dyDescent="0.2">
      <c r="A30" s="182"/>
      <c r="B30" s="183"/>
      <c r="C30" s="185"/>
      <c r="D30" s="185"/>
      <c r="E30" s="186" t="s">
        <v>12</v>
      </c>
      <c r="F30" s="186">
        <v>3</v>
      </c>
      <c r="G30" s="27"/>
      <c r="H30" s="47">
        <f>G30*F30</f>
        <v>0</v>
      </c>
      <c r="I30" s="42"/>
      <c r="J30" s="42"/>
      <c r="K30" s="43"/>
      <c r="L30" s="42"/>
    </row>
    <row r="31" spans="1:18" ht="8.25" customHeight="1" x14ac:dyDescent="0.2">
      <c r="A31" s="193"/>
      <c r="B31" s="194"/>
      <c r="C31" s="195"/>
      <c r="D31" s="195"/>
      <c r="E31" s="196"/>
      <c r="F31" s="196"/>
      <c r="G31" s="35"/>
      <c r="H31" s="51"/>
      <c r="I31" s="42"/>
      <c r="J31" s="42"/>
      <c r="K31" s="43"/>
      <c r="L31" s="42"/>
    </row>
    <row r="32" spans="1:18" ht="25.5" x14ac:dyDescent="0.2">
      <c r="A32" s="197"/>
      <c r="B32" s="198"/>
      <c r="C32" s="199" t="s">
        <v>359</v>
      </c>
      <c r="D32" s="199"/>
      <c r="E32" s="200"/>
      <c r="F32" s="200"/>
      <c r="G32" s="36"/>
      <c r="H32" s="201"/>
      <c r="I32" s="42"/>
      <c r="J32" s="42"/>
      <c r="K32" s="43"/>
      <c r="L32" s="42"/>
    </row>
    <row r="33" spans="1:18" ht="8.25" customHeight="1" x14ac:dyDescent="0.2">
      <c r="A33" s="136"/>
      <c r="C33" s="122"/>
      <c r="D33" s="122"/>
      <c r="E33" s="181"/>
      <c r="F33" s="181"/>
      <c r="G33" s="24"/>
      <c r="H33" s="46"/>
      <c r="I33" s="42"/>
      <c r="J33" s="42"/>
      <c r="K33" s="43"/>
      <c r="L33" s="42"/>
    </row>
    <row r="34" spans="1:18" ht="25.5" x14ac:dyDescent="0.2">
      <c r="A34" s="136"/>
      <c r="B34" s="128">
        <f>COUNT($B$12:B26)+1</f>
        <v>6</v>
      </c>
      <c r="C34" s="202" t="s">
        <v>376</v>
      </c>
      <c r="D34" s="203"/>
      <c r="E34" s="181"/>
      <c r="F34" s="181"/>
      <c r="G34" s="24"/>
      <c r="H34" s="46"/>
      <c r="I34" s="42"/>
      <c r="J34" s="42"/>
      <c r="K34" s="43"/>
      <c r="L34" s="42"/>
    </row>
    <row r="35" spans="1:18" ht="63.75" x14ac:dyDescent="0.2">
      <c r="A35" s="136"/>
      <c r="C35" s="204" t="s">
        <v>497</v>
      </c>
      <c r="D35" s="205"/>
      <c r="E35" s="181"/>
      <c r="F35" s="181"/>
      <c r="G35" s="24"/>
      <c r="H35" s="46"/>
      <c r="I35" s="42"/>
      <c r="J35" s="42"/>
      <c r="K35" s="43"/>
      <c r="L35" s="42"/>
    </row>
    <row r="36" spans="1:18" ht="12.75" customHeight="1" x14ac:dyDescent="0.2">
      <c r="A36" s="182"/>
      <c r="B36" s="183"/>
      <c r="C36" s="185"/>
      <c r="D36" s="185"/>
      <c r="E36" s="186" t="s">
        <v>12</v>
      </c>
      <c r="F36" s="186">
        <v>1</v>
      </c>
      <c r="G36" s="27"/>
      <c r="H36" s="47">
        <f>G36*F36</f>
        <v>0</v>
      </c>
      <c r="I36" s="42"/>
      <c r="J36" s="42"/>
      <c r="K36" s="43"/>
      <c r="L36" s="42"/>
    </row>
    <row r="37" spans="1:18" ht="8.25" customHeight="1" x14ac:dyDescent="0.25">
      <c r="A37" s="136"/>
      <c r="C37" s="191"/>
      <c r="D37" s="191"/>
      <c r="E37" s="181"/>
      <c r="F37" s="181"/>
      <c r="G37" s="26"/>
      <c r="H37" s="48"/>
      <c r="I37" s="49"/>
      <c r="J37" s="49"/>
      <c r="K37" s="50"/>
      <c r="L37" s="49"/>
      <c r="R37"/>
    </row>
    <row r="38" spans="1:18" x14ac:dyDescent="0.2">
      <c r="A38" s="136"/>
      <c r="B38" s="128">
        <f>COUNT($B$12:B36)+1</f>
        <v>8</v>
      </c>
      <c r="C38" s="203" t="s">
        <v>360</v>
      </c>
      <c r="D38" s="203"/>
      <c r="E38" s="181"/>
      <c r="F38" s="181"/>
      <c r="G38" s="24"/>
      <c r="H38" s="46"/>
      <c r="I38" s="42"/>
      <c r="J38" s="42"/>
      <c r="K38" s="43"/>
      <c r="L38" s="42"/>
    </row>
    <row r="39" spans="1:18" ht="25.5" x14ac:dyDescent="0.2">
      <c r="A39" s="136"/>
      <c r="C39" s="205" t="s">
        <v>361</v>
      </c>
      <c r="D39" s="205"/>
      <c r="E39" s="181"/>
      <c r="F39" s="181"/>
      <c r="G39" s="24"/>
      <c r="H39" s="46"/>
      <c r="I39" s="42"/>
      <c r="J39" s="42"/>
      <c r="K39" s="43"/>
      <c r="L39" s="42"/>
    </row>
    <row r="40" spans="1:18" ht="12.75" customHeight="1" x14ac:dyDescent="0.2">
      <c r="A40" s="182"/>
      <c r="B40" s="183"/>
      <c r="C40" s="185"/>
      <c r="D40" s="185"/>
      <c r="E40" s="186" t="s">
        <v>12</v>
      </c>
      <c r="F40" s="186">
        <v>1</v>
      </c>
      <c r="G40" s="27"/>
      <c r="H40" s="47">
        <f>G40*F40</f>
        <v>0</v>
      </c>
      <c r="I40" s="42"/>
      <c r="J40" s="42"/>
      <c r="K40" s="43"/>
      <c r="L40" s="42"/>
    </row>
    <row r="41" spans="1:18" s="210" customFormat="1" ht="8.25" customHeight="1" x14ac:dyDescent="0.25">
      <c r="A41" s="206"/>
      <c r="B41" s="207"/>
      <c r="C41" s="208"/>
      <c r="D41" s="208"/>
      <c r="E41" s="209"/>
      <c r="F41" s="209"/>
      <c r="G41" s="29"/>
      <c r="H41" s="52"/>
      <c r="I41" s="50"/>
      <c r="J41" s="50"/>
      <c r="K41" s="50"/>
      <c r="L41" s="50"/>
      <c r="R41" s="211"/>
    </row>
    <row r="42" spans="1:18" s="210" customFormat="1" ht="51" x14ac:dyDescent="0.2">
      <c r="A42" s="206"/>
      <c r="B42" s="207">
        <f>COUNT($B$12:B40)+1</f>
        <v>9</v>
      </c>
      <c r="C42" s="212" t="s">
        <v>375</v>
      </c>
      <c r="D42" s="203"/>
      <c r="E42" s="209"/>
      <c r="F42" s="209"/>
      <c r="G42" s="24"/>
      <c r="H42" s="46"/>
      <c r="I42" s="43"/>
      <c r="J42" s="43"/>
      <c r="K42" s="43"/>
      <c r="L42" s="43"/>
    </row>
    <row r="43" spans="1:18" s="210" customFormat="1" ht="89.25" x14ac:dyDescent="0.2">
      <c r="A43" s="206"/>
      <c r="B43" s="207"/>
      <c r="C43" s="213" t="s">
        <v>498</v>
      </c>
      <c r="D43" s="213"/>
      <c r="E43" s="209"/>
      <c r="F43" s="209"/>
      <c r="G43" s="24"/>
      <c r="H43" s="46"/>
      <c r="I43" s="43"/>
      <c r="J43" s="43"/>
      <c r="K43" s="43"/>
      <c r="L43" s="43"/>
    </row>
    <row r="44" spans="1:18" s="210" customFormat="1" ht="12.75" customHeight="1" x14ac:dyDescent="0.2">
      <c r="A44" s="214"/>
      <c r="B44" s="215"/>
      <c r="C44" s="216" t="s">
        <v>362</v>
      </c>
      <c r="D44" s="216"/>
      <c r="E44" s="217" t="s">
        <v>12</v>
      </c>
      <c r="F44" s="217">
        <v>1</v>
      </c>
      <c r="G44" s="30"/>
      <c r="H44" s="47">
        <f>G44*F44</f>
        <v>0</v>
      </c>
      <c r="I44" s="43"/>
      <c r="J44" s="43"/>
      <c r="K44" s="43"/>
      <c r="L44" s="43"/>
    </row>
    <row r="45" spans="1:18" ht="8.25" customHeight="1" x14ac:dyDescent="0.25">
      <c r="A45" s="136"/>
      <c r="C45" s="191"/>
      <c r="D45" s="191"/>
      <c r="E45" s="181"/>
      <c r="F45" s="181"/>
      <c r="G45" s="26"/>
      <c r="H45" s="48"/>
      <c r="I45" s="49"/>
      <c r="J45" s="49"/>
      <c r="K45" s="50"/>
      <c r="L45" s="49"/>
      <c r="R45"/>
    </row>
    <row r="46" spans="1:18" ht="38.25" x14ac:dyDescent="0.2">
      <c r="A46" s="136"/>
      <c r="B46" s="128">
        <f>COUNT($B$12:B40)+1</f>
        <v>9</v>
      </c>
      <c r="C46" s="212" t="s">
        <v>368</v>
      </c>
      <c r="D46" s="203"/>
      <c r="E46" s="181"/>
      <c r="F46" s="181"/>
      <c r="G46" s="24"/>
      <c r="H46" s="46"/>
      <c r="I46" s="42"/>
      <c r="J46" s="42"/>
      <c r="K46" s="43"/>
      <c r="L46" s="42"/>
    </row>
    <row r="47" spans="1:18" ht="63.75" x14ac:dyDescent="0.2">
      <c r="A47" s="136"/>
      <c r="C47" s="213" t="s">
        <v>499</v>
      </c>
      <c r="D47" s="213"/>
      <c r="E47" s="181"/>
      <c r="F47" s="181"/>
      <c r="G47" s="24"/>
      <c r="H47" s="46"/>
      <c r="I47" s="42"/>
      <c r="J47" s="42"/>
      <c r="K47" s="43"/>
      <c r="L47" s="42"/>
    </row>
    <row r="48" spans="1:18" ht="12.75" customHeight="1" x14ac:dyDescent="0.2">
      <c r="A48" s="182"/>
      <c r="B48" s="183"/>
      <c r="C48" s="185" t="s">
        <v>362</v>
      </c>
      <c r="D48" s="185"/>
      <c r="E48" s="186" t="s">
        <v>12</v>
      </c>
      <c r="F48" s="186">
        <v>1</v>
      </c>
      <c r="G48" s="27"/>
      <c r="H48" s="47">
        <f>G48*F48</f>
        <v>0</v>
      </c>
      <c r="I48" s="42"/>
      <c r="J48" s="42"/>
      <c r="K48" s="43"/>
      <c r="L48" s="42"/>
    </row>
    <row r="49" spans="1:18" ht="8.25" customHeight="1" x14ac:dyDescent="0.25">
      <c r="A49" s="136"/>
      <c r="C49" s="191"/>
      <c r="D49" s="191"/>
      <c r="E49" s="181"/>
      <c r="F49" s="181"/>
      <c r="G49" s="26"/>
      <c r="H49" s="48"/>
      <c r="I49" s="49"/>
      <c r="J49" s="49"/>
      <c r="K49" s="50"/>
      <c r="L49" s="49"/>
      <c r="R49"/>
    </row>
    <row r="50" spans="1:18" ht="26.25" x14ac:dyDescent="0.25">
      <c r="A50" s="136"/>
      <c r="B50" s="128">
        <f>COUNT($B$12:B49)+1</f>
        <v>11</v>
      </c>
      <c r="C50" s="218" t="s">
        <v>363</v>
      </c>
      <c r="D50" s="218"/>
      <c r="E50" s="181"/>
      <c r="F50" s="181"/>
      <c r="G50" s="26"/>
      <c r="H50" s="48"/>
      <c r="I50" s="49"/>
      <c r="J50" s="49"/>
      <c r="K50" s="50"/>
      <c r="L50" s="49"/>
      <c r="O50" s="219"/>
      <c r="R50" s="220"/>
    </row>
    <row r="51" spans="1:18" ht="38.25" x14ac:dyDescent="0.25">
      <c r="A51" s="136"/>
      <c r="C51" s="180" t="s">
        <v>364</v>
      </c>
      <c r="D51" s="180"/>
      <c r="E51" s="181"/>
      <c r="F51" s="181"/>
      <c r="G51" s="26"/>
      <c r="H51" s="48"/>
      <c r="I51" s="49"/>
      <c r="J51" s="49"/>
      <c r="K51" s="50"/>
      <c r="L51" s="49"/>
      <c r="O51" s="219"/>
      <c r="R51" s="220"/>
    </row>
    <row r="52" spans="1:18" x14ac:dyDescent="0.2">
      <c r="A52" s="182"/>
      <c r="B52" s="183"/>
      <c r="C52" s="221"/>
      <c r="D52" s="221"/>
      <c r="E52" s="186" t="s">
        <v>12</v>
      </c>
      <c r="F52" s="186">
        <v>12</v>
      </c>
      <c r="G52" s="27"/>
      <c r="H52" s="47">
        <f>G52*F52</f>
        <v>0</v>
      </c>
      <c r="I52" s="49"/>
      <c r="J52" s="49"/>
      <c r="K52" s="50"/>
      <c r="L52" s="42"/>
      <c r="N52" s="49"/>
    </row>
    <row r="53" spans="1:18" ht="8.25" customHeight="1" x14ac:dyDescent="0.2">
      <c r="A53" s="136"/>
      <c r="C53" s="122"/>
      <c r="D53" s="122"/>
      <c r="E53" s="181"/>
      <c r="F53" s="181"/>
      <c r="G53" s="24"/>
      <c r="H53" s="46"/>
      <c r="I53" s="42"/>
      <c r="J53" s="42"/>
      <c r="K53" s="43"/>
      <c r="L53" s="42"/>
    </row>
    <row r="54" spans="1:18" ht="25.5" x14ac:dyDescent="0.2">
      <c r="A54" s="136"/>
      <c r="B54" s="128">
        <f>COUNT($B$12:B53)+1</f>
        <v>12</v>
      </c>
      <c r="C54" s="189" t="s">
        <v>425</v>
      </c>
      <c r="D54" s="189"/>
      <c r="E54" s="181"/>
      <c r="F54" s="181"/>
      <c r="G54" s="24"/>
      <c r="H54" s="46"/>
      <c r="I54" s="42"/>
      <c r="J54" s="42"/>
      <c r="K54" s="43"/>
      <c r="L54" s="42"/>
    </row>
    <row r="55" spans="1:18" ht="12.75" customHeight="1" x14ac:dyDescent="0.2">
      <c r="A55" s="182"/>
      <c r="B55" s="183"/>
      <c r="C55" s="185"/>
      <c r="D55" s="185"/>
      <c r="E55" s="186" t="s">
        <v>12</v>
      </c>
      <c r="F55" s="186">
        <v>1</v>
      </c>
      <c r="G55" s="27"/>
      <c r="H55" s="47">
        <f>G55*F55</f>
        <v>0</v>
      </c>
      <c r="I55" s="42"/>
      <c r="J55" s="42"/>
      <c r="K55" s="43"/>
      <c r="L55" s="42"/>
    </row>
    <row r="56" spans="1:18" ht="8.25" customHeight="1" x14ac:dyDescent="0.2">
      <c r="A56" s="136"/>
      <c r="C56" s="122"/>
      <c r="D56" s="122"/>
      <c r="E56" s="181"/>
      <c r="F56" s="181"/>
      <c r="G56" s="24"/>
      <c r="H56" s="46"/>
      <c r="I56" s="42"/>
      <c r="J56" s="42"/>
      <c r="K56" s="43"/>
      <c r="L56" s="42"/>
    </row>
    <row r="57" spans="1:18" ht="25.5" x14ac:dyDescent="0.2">
      <c r="A57" s="136"/>
      <c r="B57" s="128">
        <f>COUNT($B$12:B56)+1</f>
        <v>13</v>
      </c>
      <c r="C57" s="222" t="s">
        <v>378</v>
      </c>
      <c r="D57" s="189"/>
      <c r="E57" s="181"/>
      <c r="F57" s="181"/>
      <c r="G57" s="24"/>
      <c r="H57" s="46"/>
      <c r="I57" s="42"/>
      <c r="J57" s="42"/>
      <c r="K57" s="43"/>
      <c r="L57" s="42"/>
    </row>
    <row r="58" spans="1:18" ht="38.25" x14ac:dyDescent="0.2">
      <c r="A58" s="182"/>
      <c r="B58" s="183"/>
      <c r="C58" s="185" t="s">
        <v>377</v>
      </c>
      <c r="D58" s="185"/>
      <c r="E58" s="186" t="s">
        <v>12</v>
      </c>
      <c r="F58" s="186">
        <v>1</v>
      </c>
      <c r="G58" s="27"/>
      <c r="H58" s="47">
        <f>G58*F58</f>
        <v>0</v>
      </c>
      <c r="I58" s="42"/>
      <c r="J58" s="42"/>
      <c r="K58" s="43"/>
      <c r="L58" s="42"/>
    </row>
    <row r="59" spans="1:18" ht="8.25" customHeight="1" x14ac:dyDescent="0.25">
      <c r="A59" s="136"/>
      <c r="C59" s="191"/>
      <c r="D59" s="191"/>
      <c r="E59" s="181"/>
      <c r="F59" s="181"/>
      <c r="G59" s="26"/>
      <c r="H59" s="48"/>
      <c r="I59" s="49"/>
      <c r="J59" s="49"/>
      <c r="K59" s="50"/>
      <c r="L59" s="49"/>
      <c r="R59"/>
    </row>
    <row r="60" spans="1:18" ht="38.25" x14ac:dyDescent="0.25">
      <c r="A60" s="136"/>
      <c r="B60" s="128">
        <f>COUNT($B$12:B51)+1</f>
        <v>12</v>
      </c>
      <c r="C60" s="223" t="s">
        <v>372</v>
      </c>
      <c r="D60" s="223"/>
      <c r="E60" s="181"/>
      <c r="F60" s="181"/>
      <c r="G60" s="28"/>
      <c r="H60" s="53"/>
      <c r="I60" s="42"/>
      <c r="J60" s="42"/>
      <c r="K60" s="43"/>
      <c r="L60" s="42"/>
      <c r="M60" s="224"/>
      <c r="R60" s="220"/>
    </row>
    <row r="61" spans="1:18" ht="38.25" x14ac:dyDescent="0.2">
      <c r="A61" s="136"/>
      <c r="B61" s="207"/>
      <c r="C61" s="180" t="s">
        <v>373</v>
      </c>
      <c r="D61" s="225"/>
      <c r="E61" s="181"/>
      <c r="F61" s="181"/>
      <c r="G61" s="28"/>
      <c r="H61" s="53"/>
      <c r="I61" s="42"/>
      <c r="J61" s="42"/>
      <c r="K61" s="43"/>
      <c r="L61" s="42"/>
      <c r="R61" s="220"/>
    </row>
    <row r="62" spans="1:18" s="210" customFormat="1" ht="25.5" x14ac:dyDescent="0.2">
      <c r="A62" s="214"/>
      <c r="B62" s="215"/>
      <c r="C62" s="226" t="s">
        <v>374</v>
      </c>
      <c r="D62" s="226"/>
      <c r="E62" s="217" t="s">
        <v>12</v>
      </c>
      <c r="F62" s="217">
        <v>1</v>
      </c>
      <c r="G62" s="27"/>
      <c r="H62" s="47">
        <f>G62*F62</f>
        <v>0</v>
      </c>
      <c r="I62" s="43"/>
      <c r="J62" s="43"/>
      <c r="K62" s="43"/>
      <c r="L62" s="42"/>
    </row>
    <row r="63" spans="1:18" ht="8.25" customHeight="1" x14ac:dyDescent="0.25">
      <c r="A63" s="136"/>
      <c r="C63" s="191"/>
      <c r="D63" s="191"/>
      <c r="E63" s="181"/>
      <c r="F63" s="181"/>
      <c r="G63" s="26"/>
      <c r="H63" s="48"/>
      <c r="I63" s="49"/>
      <c r="J63" s="49"/>
      <c r="K63" s="50"/>
      <c r="L63" s="49"/>
      <c r="R63"/>
    </row>
    <row r="64" spans="1:18" ht="22.15" customHeight="1" x14ac:dyDescent="0.25">
      <c r="A64" s="136"/>
      <c r="B64" s="128">
        <f>COUNT($B$12:B55)+1</f>
        <v>13</v>
      </c>
      <c r="C64" s="223" t="s">
        <v>370</v>
      </c>
      <c r="D64" s="223"/>
      <c r="E64" s="181"/>
      <c r="F64" s="181"/>
      <c r="G64" s="28"/>
      <c r="H64" s="53"/>
      <c r="I64" s="42"/>
      <c r="J64" s="42"/>
      <c r="K64" s="43"/>
      <c r="L64" s="42"/>
      <c r="M64" s="224"/>
      <c r="R64" s="220"/>
    </row>
    <row r="65" spans="1:18" ht="38.25" x14ac:dyDescent="0.2">
      <c r="A65" s="136"/>
      <c r="B65" s="207"/>
      <c r="C65" s="180" t="s">
        <v>371</v>
      </c>
      <c r="D65" s="225"/>
      <c r="E65" s="181"/>
      <c r="F65" s="181"/>
      <c r="G65" s="28"/>
      <c r="H65" s="53"/>
      <c r="I65" s="42"/>
      <c r="J65" s="42"/>
      <c r="K65" s="43"/>
      <c r="L65" s="42"/>
      <c r="R65" s="220"/>
    </row>
    <row r="66" spans="1:18" s="210" customFormat="1" x14ac:dyDescent="0.2">
      <c r="A66" s="214"/>
      <c r="B66" s="215"/>
      <c r="C66" s="226"/>
      <c r="D66" s="226"/>
      <c r="E66" s="217" t="s">
        <v>12</v>
      </c>
      <c r="F66" s="217">
        <v>5</v>
      </c>
      <c r="G66" s="27"/>
      <c r="H66" s="47">
        <f>G66*F66</f>
        <v>0</v>
      </c>
      <c r="I66" s="43"/>
      <c r="J66" s="43"/>
      <c r="K66" s="43"/>
      <c r="L66" s="42"/>
    </row>
    <row r="67" spans="1:18" ht="8.25" customHeight="1" x14ac:dyDescent="0.25">
      <c r="A67" s="136"/>
      <c r="C67" s="191"/>
      <c r="D67" s="191"/>
      <c r="E67" s="181"/>
      <c r="F67" s="181"/>
      <c r="G67" s="26"/>
      <c r="H67" s="48"/>
      <c r="I67" s="49"/>
      <c r="J67" s="49"/>
      <c r="K67" s="50"/>
      <c r="L67" s="49"/>
      <c r="R67"/>
    </row>
    <row r="68" spans="1:18" ht="22.15" customHeight="1" x14ac:dyDescent="0.25">
      <c r="A68" s="136"/>
      <c r="B68" s="128">
        <f>COUNT($B$12:B66)+1</f>
        <v>16</v>
      </c>
      <c r="C68" s="223" t="s">
        <v>369</v>
      </c>
      <c r="D68" s="223"/>
      <c r="E68" s="181"/>
      <c r="F68" s="181"/>
      <c r="G68" s="28"/>
      <c r="H68" s="53"/>
      <c r="I68" s="42"/>
      <c r="J68" s="42"/>
      <c r="K68" s="43"/>
      <c r="L68" s="42"/>
      <c r="M68" s="224"/>
      <c r="R68" s="220"/>
    </row>
    <row r="69" spans="1:18" ht="76.5" x14ac:dyDescent="0.2">
      <c r="A69" s="136"/>
      <c r="B69" s="207"/>
      <c r="C69" s="180" t="s">
        <v>365</v>
      </c>
      <c r="D69" s="225"/>
      <c r="E69" s="181"/>
      <c r="F69" s="181"/>
      <c r="G69" s="28"/>
      <c r="H69" s="53"/>
      <c r="I69" s="42"/>
      <c r="J69" s="42"/>
      <c r="K69" s="43"/>
      <c r="L69" s="42"/>
      <c r="R69" s="220"/>
    </row>
    <row r="70" spans="1:18" s="210" customFormat="1" x14ac:dyDescent="0.2">
      <c r="A70" s="214"/>
      <c r="B70" s="215"/>
      <c r="C70" s="226"/>
      <c r="D70" s="226"/>
      <c r="E70" s="217" t="s">
        <v>12</v>
      </c>
      <c r="F70" s="217">
        <v>4</v>
      </c>
      <c r="G70" s="27"/>
      <c r="H70" s="47">
        <f>G70*F70</f>
        <v>0</v>
      </c>
      <c r="I70" s="43"/>
      <c r="J70" s="43"/>
      <c r="K70" s="43"/>
      <c r="L70" s="42"/>
    </row>
    <row r="71" spans="1:18" ht="15.75" x14ac:dyDescent="0.25">
      <c r="A71" s="136"/>
      <c r="B71" s="128">
        <f>COUNT($B$12:B70)+1</f>
        <v>17</v>
      </c>
      <c r="C71" s="223" t="s">
        <v>366</v>
      </c>
      <c r="D71" s="223"/>
      <c r="E71" s="181"/>
      <c r="F71" s="181"/>
      <c r="G71" s="28"/>
      <c r="H71" s="53"/>
      <c r="I71" s="42"/>
      <c r="J71" s="42"/>
      <c r="K71" s="43"/>
      <c r="L71" s="42"/>
      <c r="M71" s="224"/>
      <c r="R71" s="220"/>
    </row>
    <row r="72" spans="1:18" ht="38.25" x14ac:dyDescent="0.2">
      <c r="A72" s="136"/>
      <c r="B72" s="207"/>
      <c r="C72" s="180" t="s">
        <v>367</v>
      </c>
      <c r="D72" s="225"/>
      <c r="E72" s="181"/>
      <c r="F72" s="181"/>
      <c r="G72" s="28"/>
      <c r="H72" s="53"/>
      <c r="I72" s="42"/>
      <c r="J72" s="42"/>
      <c r="K72" s="43"/>
      <c r="L72" s="42"/>
      <c r="R72" s="220"/>
    </row>
    <row r="73" spans="1:18" s="210" customFormat="1" ht="13.5" thickBot="1" x14ac:dyDescent="0.25">
      <c r="A73" s="214"/>
      <c r="B73" s="215"/>
      <c r="C73" s="226"/>
      <c r="D73" s="226"/>
      <c r="E73" s="217" t="s">
        <v>12</v>
      </c>
      <c r="F73" s="217">
        <v>1</v>
      </c>
      <c r="G73" s="27"/>
      <c r="H73" s="47">
        <f>G73*F73</f>
        <v>0</v>
      </c>
      <c r="I73" s="43"/>
      <c r="J73" s="43"/>
      <c r="K73" s="43"/>
      <c r="L73" s="42"/>
    </row>
    <row r="74" spans="1:18" s="232" customFormat="1" ht="14.45" customHeight="1" thickTop="1" x14ac:dyDescent="0.2">
      <c r="A74" s="227"/>
      <c r="B74" s="228"/>
      <c r="C74" s="229" t="s">
        <v>468</v>
      </c>
      <c r="D74" s="230"/>
      <c r="E74" s="231"/>
      <c r="F74" s="231"/>
      <c r="G74" s="233"/>
      <c r="H74" s="54">
        <f>SUM(H14:H73)</f>
        <v>0</v>
      </c>
      <c r="I74" s="55"/>
      <c r="J74" s="55"/>
      <c r="K74" s="55"/>
      <c r="L74" s="55"/>
    </row>
  </sheetData>
  <sheetProtection algorithmName="SHA-512" hashValue="pdVU9nB0QZGBsVMHQvB9SbmNRVIBJIPQfFnfJ3QFmWZ16iAL5s9xn7qsCYVVfkme40qOrzRimqOPU+PFdtWPRQ==" saltValue="z5uVbiy6+wruwUTRIeh0LQ==" spinCount="100000" sheet="1"/>
  <mergeCells count="2">
    <mergeCell ref="A6:B6"/>
    <mergeCell ref="C6:H6"/>
  </mergeCells>
  <pageMargins left="0.9055118110236221" right="0.31496062992125984" top="0.74803149606299213" bottom="0.74803149606299213" header="0.31496062992125984" footer="0.31496062992125984"/>
  <pageSetup paperSize="9" orientation="portrait" r:id="rId1"/>
  <headerFooter>
    <oddHeader>&amp;L&amp;"Arial Narrow,Navadno"&amp;8HIA, projektiranje strojnih inštalacij, s.p.</oddHeader>
    <oddFooter>&amp;L&amp;"Arial Narrow,Običajno"&amp;8Načrt strojnih inštalacij/PZI/št.nač. SA-59/22
Objekt: Lekarna TRNJE št. pr. 104/22&amp;R&amp;"Arial Narrow,Običajno"&amp;P/&amp;N</oddFooter>
  </headerFooter>
  <rowBreaks count="2" manualBreakCount="2">
    <brk id="30" max="7" man="1"/>
    <brk id="55"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168"/>
  <sheetViews>
    <sheetView view="pageBreakPreview" topLeftCell="A156" zoomScaleNormal="100" zoomScaleSheetLayoutView="100" workbookViewId="0">
      <selection activeCell="F165" sqref="F165"/>
    </sheetView>
  </sheetViews>
  <sheetFormatPr defaultColWidth="9.140625" defaultRowHeight="12.75" x14ac:dyDescent="0.25"/>
  <cols>
    <col min="1" max="2" width="3.28515625" style="152" customWidth="1"/>
    <col min="3" max="3" width="38.7109375" style="152" customWidth="1"/>
    <col min="4" max="4" width="9.7109375" style="152" customWidth="1"/>
    <col min="5" max="5" width="4.7109375" style="235" customWidth="1"/>
    <col min="6" max="6" width="5.28515625" style="235" customWidth="1"/>
    <col min="7" max="8" width="10.7109375" style="152" customWidth="1"/>
    <col min="9" max="9" width="9.140625" style="152"/>
    <col min="10" max="10" width="9.140625" style="152" customWidth="1"/>
    <col min="11" max="11" width="12.42578125" style="152" customWidth="1"/>
    <col min="12" max="12" width="19.28515625" style="152" customWidth="1"/>
    <col min="13" max="13" width="18.85546875" style="152" customWidth="1"/>
    <col min="14" max="14" width="14.7109375" style="152" customWidth="1"/>
    <col min="15" max="15" width="39.5703125" style="152" customWidth="1"/>
    <col min="16" max="16" width="9.140625" style="152" customWidth="1"/>
    <col min="17" max="16384" width="9.140625" style="152"/>
  </cols>
  <sheetData>
    <row r="1" spans="1:18" x14ac:dyDescent="0.25">
      <c r="A1" s="234"/>
    </row>
    <row r="2" spans="1:18" x14ac:dyDescent="0.25">
      <c r="A2" s="236" t="s">
        <v>70</v>
      </c>
      <c r="B2" s="237" t="s">
        <v>28</v>
      </c>
      <c r="C2" s="238"/>
      <c r="D2" s="238"/>
      <c r="E2" s="239"/>
      <c r="F2" s="239"/>
      <c r="G2" s="238"/>
      <c r="H2" s="240"/>
    </row>
    <row r="3" spans="1:18" x14ac:dyDescent="0.25">
      <c r="A3" s="241"/>
      <c r="B3" s="242" t="s">
        <v>4</v>
      </c>
      <c r="H3" s="243"/>
    </row>
    <row r="4" spans="1:18" x14ac:dyDescent="0.25">
      <c r="A4" s="241"/>
      <c r="H4" s="243"/>
    </row>
    <row r="5" spans="1:18" s="129" customFormat="1" ht="19.899999999999999" customHeight="1" x14ac:dyDescent="0.2">
      <c r="A5" s="244" t="str">
        <f>A2</f>
        <v>4.5</v>
      </c>
      <c r="B5" s="145" t="s">
        <v>30</v>
      </c>
      <c r="C5" s="143" t="s">
        <v>40</v>
      </c>
      <c r="D5" s="143"/>
      <c r="E5" s="144"/>
      <c r="F5" s="144"/>
      <c r="G5" s="145"/>
      <c r="H5" s="146"/>
    </row>
    <row r="6" spans="1:18" ht="8.25" customHeight="1" x14ac:dyDescent="0.25">
      <c r="A6" s="481"/>
      <c r="B6" s="482"/>
      <c r="C6" s="482"/>
      <c r="D6" s="482"/>
      <c r="E6" s="482"/>
      <c r="F6" s="482"/>
      <c r="G6" s="482"/>
      <c r="H6" s="483"/>
    </row>
    <row r="7" spans="1:18" ht="28.9" customHeight="1" x14ac:dyDescent="0.25">
      <c r="A7" s="481" t="s">
        <v>19</v>
      </c>
      <c r="B7" s="482"/>
      <c r="C7" s="482"/>
      <c r="D7" s="482"/>
      <c r="E7" s="482"/>
      <c r="F7" s="482"/>
      <c r="G7" s="482"/>
      <c r="H7" s="483"/>
    </row>
    <row r="8" spans="1:18" ht="9.9499999999999993" customHeight="1" x14ac:dyDescent="0.25">
      <c r="A8" s="147"/>
      <c r="B8" s="148"/>
      <c r="C8" s="149"/>
      <c r="D8" s="149"/>
      <c r="E8" s="150"/>
      <c r="F8" s="150"/>
      <c r="G8" s="148"/>
      <c r="H8" s="151"/>
    </row>
    <row r="9" spans="1:18" ht="6" customHeight="1" x14ac:dyDescent="0.25">
      <c r="A9" s="245"/>
      <c r="B9" s="246"/>
      <c r="C9" s="246"/>
      <c r="D9" s="246"/>
      <c r="E9" s="247"/>
      <c r="F9" s="247"/>
      <c r="G9" s="246"/>
      <c r="H9" s="248"/>
    </row>
    <row r="10" spans="1:18" ht="15" customHeight="1" x14ac:dyDescent="0.2">
      <c r="A10" s="249" t="s">
        <v>1</v>
      </c>
      <c r="B10" s="250"/>
      <c r="C10" s="250" t="s">
        <v>2</v>
      </c>
      <c r="D10" s="250"/>
      <c r="E10" s="251" t="s">
        <v>9</v>
      </c>
      <c r="F10" s="163" t="s">
        <v>201</v>
      </c>
      <c r="G10" s="252" t="s">
        <v>6</v>
      </c>
      <c r="H10" s="253" t="s">
        <v>7</v>
      </c>
      <c r="K10" s="129"/>
      <c r="L10" s="129"/>
      <c r="M10" s="129"/>
      <c r="N10" s="129"/>
      <c r="O10" s="129"/>
    </row>
    <row r="11" spans="1:18" ht="15" customHeight="1" thickBot="1" x14ac:dyDescent="0.3">
      <c r="A11" s="254"/>
      <c r="B11" s="255"/>
      <c r="C11" s="255"/>
      <c r="D11" s="255"/>
      <c r="E11" s="256" t="s">
        <v>10</v>
      </c>
      <c r="F11" s="257"/>
      <c r="G11" s="258" t="s">
        <v>8</v>
      </c>
      <c r="H11" s="259" t="s">
        <v>8</v>
      </c>
    </row>
    <row r="12" spans="1:18" ht="8.25" customHeight="1" thickTop="1" x14ac:dyDescent="0.25">
      <c r="A12" s="241"/>
      <c r="C12" s="260"/>
      <c r="D12" s="260"/>
      <c r="E12" s="261"/>
      <c r="F12" s="261"/>
      <c r="G12" s="262"/>
      <c r="H12" s="263"/>
      <c r="I12" s="84"/>
    </row>
    <row r="13" spans="1:18" ht="25.5" x14ac:dyDescent="0.25">
      <c r="A13" s="241"/>
      <c r="B13" s="207">
        <f>COUNT($B$10:B12)+1</f>
        <v>1</v>
      </c>
      <c r="C13" s="212" t="s">
        <v>51</v>
      </c>
      <c r="D13" s="203"/>
      <c r="E13" s="261"/>
      <c r="F13" s="261"/>
      <c r="G13" s="56"/>
      <c r="H13" s="83"/>
      <c r="I13" s="84"/>
      <c r="J13" s="84"/>
      <c r="R13" s="264"/>
    </row>
    <row r="14" spans="1:18" ht="25.5" x14ac:dyDescent="0.2">
      <c r="A14" s="241"/>
      <c r="B14" s="128"/>
      <c r="C14" s="265" t="s">
        <v>50</v>
      </c>
      <c r="D14" s="205"/>
      <c r="E14" s="261"/>
      <c r="F14" s="261"/>
      <c r="G14" s="56"/>
      <c r="H14" s="83"/>
      <c r="I14" s="84"/>
      <c r="J14" s="264"/>
      <c r="K14" s="129"/>
      <c r="L14" s="129"/>
      <c r="M14" s="129"/>
      <c r="N14" s="129"/>
      <c r="O14" s="129"/>
    </row>
    <row r="15" spans="1:18" ht="140.25" x14ac:dyDescent="0.25">
      <c r="A15" s="241"/>
      <c r="B15" s="128"/>
      <c r="C15" s="265" t="s">
        <v>52</v>
      </c>
      <c r="D15" s="205"/>
      <c r="E15" s="261"/>
      <c r="F15" s="261"/>
      <c r="G15" s="57"/>
      <c r="H15" s="83"/>
      <c r="I15" s="84"/>
      <c r="J15" s="264"/>
      <c r="M15" s="225"/>
    </row>
    <row r="16" spans="1:18" ht="15.75" x14ac:dyDescent="0.25">
      <c r="A16" s="241"/>
      <c r="B16" s="128"/>
      <c r="C16" s="265" t="s">
        <v>38</v>
      </c>
      <c r="D16" s="205"/>
      <c r="E16" s="261"/>
      <c r="F16" s="261"/>
      <c r="G16" s="57"/>
      <c r="H16" s="83"/>
      <c r="I16" s="84"/>
      <c r="J16" s="264"/>
    </row>
    <row r="17" spans="1:18" ht="15.75" x14ac:dyDescent="0.25">
      <c r="A17" s="241"/>
      <c r="B17" s="128"/>
      <c r="C17" s="266" t="s">
        <v>60</v>
      </c>
      <c r="D17" s="267"/>
      <c r="E17" s="261"/>
      <c r="F17" s="261"/>
      <c r="G17" s="57"/>
      <c r="H17" s="83"/>
      <c r="I17" s="84"/>
      <c r="J17" s="264"/>
    </row>
    <row r="18" spans="1:18" ht="38.25" x14ac:dyDescent="0.25">
      <c r="A18" s="241"/>
      <c r="B18" s="128"/>
      <c r="C18" s="266" t="s">
        <v>61</v>
      </c>
      <c r="D18" s="267"/>
      <c r="E18" s="261"/>
      <c r="F18" s="261"/>
      <c r="G18" s="57"/>
      <c r="H18" s="83"/>
      <c r="I18" s="84"/>
      <c r="J18" s="264"/>
    </row>
    <row r="19" spans="1:18" ht="15" x14ac:dyDescent="0.25">
      <c r="A19" s="147"/>
      <c r="B19" s="183"/>
      <c r="C19" s="268" t="s">
        <v>18</v>
      </c>
      <c r="D19" s="269"/>
      <c r="E19" s="270" t="s">
        <v>11</v>
      </c>
      <c r="F19" s="270">
        <v>1</v>
      </c>
      <c r="G19" s="58"/>
      <c r="H19" s="271">
        <f>G19*F19</f>
        <v>0</v>
      </c>
      <c r="I19" s="84"/>
      <c r="J19" s="264"/>
    </row>
    <row r="20" spans="1:18" ht="8.25" customHeight="1" x14ac:dyDescent="0.25">
      <c r="A20" s="241"/>
      <c r="B20" s="128"/>
      <c r="C20" s="272"/>
      <c r="D20" s="260"/>
      <c r="E20" s="261"/>
      <c r="F20" s="261"/>
      <c r="G20" s="56"/>
      <c r="H20" s="83"/>
      <c r="I20" s="84"/>
    </row>
    <row r="21" spans="1:18" ht="15" x14ac:dyDescent="0.25">
      <c r="A21" s="241"/>
      <c r="B21" s="207">
        <f>COUNT($B$11:B20)+1</f>
        <v>2</v>
      </c>
      <c r="C21" s="212" t="s">
        <v>275</v>
      </c>
      <c r="D21" s="203"/>
      <c r="E21" s="261"/>
      <c r="F21" s="261"/>
      <c r="G21" s="56"/>
      <c r="H21" s="83"/>
      <c r="I21" s="84"/>
      <c r="J21" s="84"/>
      <c r="K21" s="84"/>
      <c r="L21" s="84"/>
      <c r="R21" s="264"/>
    </row>
    <row r="22" spans="1:18" ht="76.5" x14ac:dyDescent="0.25">
      <c r="A22" s="241"/>
      <c r="B22" s="128"/>
      <c r="C22" s="180" t="s">
        <v>274</v>
      </c>
      <c r="D22" s="225"/>
      <c r="E22" s="261"/>
      <c r="F22" s="261"/>
      <c r="G22" s="56"/>
      <c r="H22" s="83"/>
      <c r="I22" s="84"/>
      <c r="J22" s="84"/>
      <c r="K22" s="84"/>
      <c r="L22" s="84"/>
      <c r="O22" s="225"/>
      <c r="R22" s="264"/>
    </row>
    <row r="23" spans="1:18" ht="145.9" customHeight="1" x14ac:dyDescent="0.25">
      <c r="A23" s="241"/>
      <c r="B23" s="128"/>
      <c r="C23" s="265" t="s">
        <v>281</v>
      </c>
      <c r="D23" s="205"/>
      <c r="E23" s="261"/>
      <c r="F23" s="261"/>
      <c r="G23" s="57"/>
      <c r="H23" s="83"/>
      <c r="I23" s="84"/>
      <c r="J23" s="264"/>
      <c r="M23" s="225"/>
    </row>
    <row r="24" spans="1:18" ht="15" x14ac:dyDescent="0.25">
      <c r="A24" s="241"/>
      <c r="B24" s="128"/>
      <c r="C24" s="265" t="s">
        <v>32</v>
      </c>
      <c r="D24" s="205"/>
      <c r="E24" s="261"/>
      <c r="F24" s="261"/>
      <c r="G24" s="56"/>
      <c r="H24" s="83"/>
      <c r="I24" s="84"/>
      <c r="J24" s="84"/>
      <c r="K24" s="84"/>
      <c r="L24" s="84"/>
      <c r="M24" s="264"/>
      <c r="R24" s="264"/>
    </row>
    <row r="25" spans="1:18" ht="15.75" x14ac:dyDescent="0.25">
      <c r="A25" s="241"/>
      <c r="B25" s="128"/>
      <c r="C25" s="266" t="s">
        <v>507</v>
      </c>
      <c r="D25" s="267"/>
      <c r="E25" s="261"/>
      <c r="F25" s="261"/>
      <c r="G25" s="57"/>
      <c r="H25" s="83"/>
      <c r="I25" s="84"/>
      <c r="J25" s="264"/>
    </row>
    <row r="26" spans="1:18" ht="38.25" x14ac:dyDescent="0.25">
      <c r="A26" s="241"/>
      <c r="B26" s="128"/>
      <c r="C26" s="266" t="s">
        <v>282</v>
      </c>
      <c r="D26" s="267"/>
      <c r="E26" s="261"/>
      <c r="F26" s="261"/>
      <c r="G26" s="56"/>
      <c r="H26" s="83"/>
      <c r="I26" s="84"/>
      <c r="J26" s="84"/>
      <c r="K26" s="84"/>
      <c r="L26" s="84"/>
    </row>
    <row r="27" spans="1:18" x14ac:dyDescent="0.25">
      <c r="A27" s="147"/>
      <c r="B27" s="183"/>
      <c r="C27" s="268"/>
      <c r="D27" s="269"/>
      <c r="E27" s="270" t="s">
        <v>11</v>
      </c>
      <c r="F27" s="270">
        <v>1</v>
      </c>
      <c r="G27" s="58"/>
      <c r="H27" s="271">
        <f>G27*F27</f>
        <v>0</v>
      </c>
      <c r="I27" s="84"/>
      <c r="J27" s="84"/>
      <c r="K27" s="84"/>
      <c r="L27" s="84"/>
    </row>
    <row r="28" spans="1:18" ht="8.25" customHeight="1" x14ac:dyDescent="0.25">
      <c r="A28" s="241"/>
      <c r="B28" s="128"/>
      <c r="C28" s="272"/>
      <c r="D28" s="260"/>
      <c r="E28" s="261"/>
      <c r="F28" s="261"/>
      <c r="G28" s="56"/>
      <c r="H28" s="83"/>
      <c r="I28" s="84"/>
    </row>
    <row r="29" spans="1:18" ht="15" x14ac:dyDescent="0.25">
      <c r="A29" s="241"/>
      <c r="B29" s="207">
        <f>COUNT($B$11:B28)+1</f>
        <v>3</v>
      </c>
      <c r="C29" s="212" t="s">
        <v>33</v>
      </c>
      <c r="D29" s="203"/>
      <c r="E29" s="261"/>
      <c r="F29" s="261"/>
      <c r="G29" s="56"/>
      <c r="H29" s="83"/>
      <c r="I29" s="84"/>
      <c r="J29" s="84"/>
      <c r="K29" s="84"/>
      <c r="L29" s="84"/>
      <c r="R29" s="264"/>
    </row>
    <row r="30" spans="1:18" ht="63.75" x14ac:dyDescent="0.25">
      <c r="A30" s="241"/>
      <c r="B30" s="128"/>
      <c r="C30" s="180" t="s">
        <v>508</v>
      </c>
      <c r="D30" s="225"/>
      <c r="E30" s="261"/>
      <c r="F30" s="261"/>
      <c r="G30" s="56"/>
      <c r="H30" s="83"/>
      <c r="I30" s="84"/>
      <c r="J30" s="84"/>
      <c r="K30" s="84"/>
      <c r="L30" s="84"/>
      <c r="R30" s="264"/>
    </row>
    <row r="31" spans="1:18" ht="89.25" x14ac:dyDescent="0.25">
      <c r="A31" s="241"/>
      <c r="B31" s="128"/>
      <c r="C31" s="265" t="s">
        <v>500</v>
      </c>
      <c r="D31" s="205"/>
      <c r="E31" s="261"/>
      <c r="F31" s="261"/>
      <c r="G31" s="57"/>
      <c r="H31" s="83"/>
      <c r="I31" s="84"/>
      <c r="J31" s="264"/>
      <c r="M31" s="225"/>
    </row>
    <row r="32" spans="1:18" ht="15" x14ac:dyDescent="0.25">
      <c r="A32" s="241"/>
      <c r="B32" s="128"/>
      <c r="C32" s="265" t="s">
        <v>32</v>
      </c>
      <c r="D32" s="205"/>
      <c r="E32" s="261"/>
      <c r="F32" s="261"/>
      <c r="G32" s="56"/>
      <c r="H32" s="83"/>
      <c r="I32" s="84"/>
      <c r="J32" s="84"/>
      <c r="K32" s="84"/>
      <c r="L32" s="84"/>
      <c r="M32" s="264"/>
      <c r="R32" s="264"/>
    </row>
    <row r="33" spans="1:18" x14ac:dyDescent="0.25">
      <c r="A33" s="241"/>
      <c r="B33" s="128"/>
      <c r="C33" s="266" t="s">
        <v>90</v>
      </c>
      <c r="D33" s="267"/>
      <c r="E33" s="261"/>
      <c r="F33" s="261"/>
      <c r="G33" s="56"/>
      <c r="H33" s="83"/>
      <c r="I33" s="84"/>
      <c r="J33" s="84"/>
      <c r="K33" s="84"/>
      <c r="L33" s="84"/>
    </row>
    <row r="34" spans="1:18" x14ac:dyDescent="0.25">
      <c r="A34" s="147"/>
      <c r="B34" s="183"/>
      <c r="C34" s="268"/>
      <c r="D34" s="269"/>
      <c r="E34" s="270" t="s">
        <v>11</v>
      </c>
      <c r="F34" s="270">
        <v>2</v>
      </c>
      <c r="G34" s="58"/>
      <c r="H34" s="271">
        <f>G34*F34</f>
        <v>0</v>
      </c>
      <c r="I34" s="84"/>
      <c r="J34" s="84"/>
      <c r="K34" s="84"/>
      <c r="L34" s="84"/>
    </row>
    <row r="35" spans="1:18" ht="8.25" customHeight="1" x14ac:dyDescent="0.25">
      <c r="A35" s="241"/>
      <c r="B35" s="128"/>
      <c r="C35" s="272"/>
      <c r="D35" s="260"/>
      <c r="E35" s="261"/>
      <c r="F35" s="261"/>
      <c r="G35" s="56"/>
      <c r="H35" s="83"/>
      <c r="I35" s="84"/>
    </row>
    <row r="36" spans="1:18" ht="15" x14ac:dyDescent="0.25">
      <c r="A36" s="241"/>
      <c r="B36" s="207">
        <f>COUNT($B$11:B35)+1</f>
        <v>4</v>
      </c>
      <c r="C36" s="212" t="s">
        <v>33</v>
      </c>
      <c r="D36" s="203"/>
      <c r="E36" s="261"/>
      <c r="F36" s="261"/>
      <c r="G36" s="56"/>
      <c r="H36" s="83"/>
      <c r="I36" s="84"/>
      <c r="J36" s="84"/>
      <c r="K36" s="84"/>
      <c r="L36" s="84"/>
      <c r="R36" s="264"/>
    </row>
    <row r="37" spans="1:18" ht="63.75" x14ac:dyDescent="0.25">
      <c r="A37" s="241"/>
      <c r="B37" s="128"/>
      <c r="C37" s="180" t="s">
        <v>501</v>
      </c>
      <c r="D37" s="225"/>
      <c r="E37" s="261"/>
      <c r="F37" s="261"/>
      <c r="G37" s="56"/>
      <c r="H37" s="83"/>
      <c r="I37" s="84"/>
      <c r="J37" s="84"/>
      <c r="K37" s="84"/>
      <c r="L37" s="84"/>
      <c r="R37" s="264"/>
    </row>
    <row r="38" spans="1:18" ht="15" x14ac:dyDescent="0.25">
      <c r="A38" s="241"/>
      <c r="B38" s="128"/>
      <c r="C38" s="265" t="s">
        <v>32</v>
      </c>
      <c r="D38" s="205"/>
      <c r="E38" s="261"/>
      <c r="F38" s="261"/>
      <c r="G38" s="56"/>
      <c r="H38" s="83"/>
      <c r="I38" s="84"/>
      <c r="J38" s="84"/>
      <c r="K38" s="84"/>
      <c r="L38" s="84"/>
      <c r="M38" s="264"/>
      <c r="R38" s="264"/>
    </row>
    <row r="39" spans="1:18" x14ac:dyDescent="0.25">
      <c r="A39" s="241"/>
      <c r="B39" s="128"/>
      <c r="C39" s="266" t="s">
        <v>90</v>
      </c>
      <c r="D39" s="267"/>
      <c r="E39" s="261"/>
      <c r="F39" s="261"/>
      <c r="G39" s="56"/>
      <c r="H39" s="83"/>
      <c r="I39" s="84"/>
      <c r="J39" s="84"/>
      <c r="K39" s="84"/>
      <c r="L39" s="84"/>
    </row>
    <row r="40" spans="1:18" x14ac:dyDescent="0.25">
      <c r="A40" s="147"/>
      <c r="B40" s="183"/>
      <c r="C40" s="268"/>
      <c r="D40" s="269"/>
      <c r="E40" s="270" t="s">
        <v>11</v>
      </c>
      <c r="F40" s="270">
        <v>1</v>
      </c>
      <c r="G40" s="58"/>
      <c r="H40" s="271">
        <f>G40*F40</f>
        <v>0</v>
      </c>
      <c r="I40" s="84"/>
      <c r="J40" s="84"/>
      <c r="K40" s="84"/>
      <c r="L40" s="84"/>
    </row>
    <row r="41" spans="1:18" ht="8.25" customHeight="1" x14ac:dyDescent="0.25">
      <c r="A41" s="241"/>
      <c r="B41" s="128"/>
      <c r="C41" s="272"/>
      <c r="D41" s="260"/>
      <c r="E41" s="261"/>
      <c r="F41" s="261"/>
      <c r="G41" s="56"/>
      <c r="H41" s="83"/>
      <c r="I41" s="84"/>
    </row>
    <row r="42" spans="1:18" ht="15" x14ac:dyDescent="0.25">
      <c r="A42" s="241"/>
      <c r="B42" s="207">
        <f>COUNT($B$11:B41)+1</f>
        <v>5</v>
      </c>
      <c r="C42" s="212" t="s">
        <v>148</v>
      </c>
      <c r="D42" s="203"/>
      <c r="E42" s="261"/>
      <c r="F42" s="261"/>
      <c r="G42" s="56"/>
      <c r="H42" s="83"/>
      <c r="I42" s="84"/>
      <c r="J42" s="264"/>
    </row>
    <row r="43" spans="1:18" ht="63.75" x14ac:dyDescent="0.25">
      <c r="A43" s="241"/>
      <c r="B43" s="128"/>
      <c r="C43" s="265" t="s">
        <v>502</v>
      </c>
      <c r="D43" s="205"/>
      <c r="E43" s="261"/>
      <c r="F43" s="261"/>
      <c r="G43" s="56"/>
      <c r="H43" s="83"/>
      <c r="I43" s="84"/>
      <c r="J43" s="264"/>
    </row>
    <row r="44" spans="1:18" ht="89.25" x14ac:dyDescent="0.25">
      <c r="A44" s="241"/>
      <c r="B44" s="128"/>
      <c r="C44" s="265" t="s">
        <v>503</v>
      </c>
      <c r="D44" s="205"/>
      <c r="E44" s="261"/>
      <c r="F44" s="261"/>
      <c r="G44" s="57"/>
      <c r="H44" s="83"/>
      <c r="I44" s="84"/>
      <c r="J44" s="264"/>
      <c r="M44" s="225"/>
    </row>
    <row r="45" spans="1:18" ht="15.75" x14ac:dyDescent="0.25">
      <c r="A45" s="241"/>
      <c r="B45" s="128"/>
      <c r="C45" s="265" t="s">
        <v>38</v>
      </c>
      <c r="D45" s="205"/>
      <c r="E45" s="261"/>
      <c r="F45" s="261"/>
      <c r="G45" s="57"/>
      <c r="H45" s="83"/>
      <c r="I45" s="84"/>
      <c r="J45" s="264"/>
    </row>
    <row r="46" spans="1:18" s="129" customFormat="1" ht="26.25" x14ac:dyDescent="0.25">
      <c r="A46" s="273"/>
      <c r="B46" s="274"/>
      <c r="C46" s="275" t="s">
        <v>139</v>
      </c>
      <c r="D46" s="221"/>
      <c r="E46" s="186" t="s">
        <v>11</v>
      </c>
      <c r="F46" s="186">
        <v>3</v>
      </c>
      <c r="G46" s="59"/>
      <c r="H46" s="276">
        <f>G46*F46</f>
        <v>0</v>
      </c>
      <c r="I46" s="277"/>
      <c r="J46"/>
    </row>
    <row r="47" spans="1:18" ht="8.25" customHeight="1" x14ac:dyDescent="0.25">
      <c r="A47" s="241"/>
      <c r="B47" s="128"/>
      <c r="C47" s="272"/>
      <c r="D47" s="260"/>
      <c r="E47" s="261"/>
      <c r="F47" s="261"/>
      <c r="G47" s="56"/>
      <c r="H47" s="83"/>
      <c r="I47" s="84"/>
      <c r="J47" s="84"/>
      <c r="K47" s="84"/>
      <c r="L47" s="84"/>
      <c r="O47" s="264"/>
    </row>
    <row r="48" spans="1:18" ht="25.5" x14ac:dyDescent="0.25">
      <c r="A48" s="241"/>
      <c r="B48" s="207">
        <f>COUNT($B$11:B47)+1</f>
        <v>6</v>
      </c>
      <c r="C48" s="212" t="s">
        <v>146</v>
      </c>
      <c r="D48" s="203"/>
      <c r="E48" s="261"/>
      <c r="F48" s="261"/>
      <c r="G48" s="56"/>
      <c r="H48" s="83"/>
      <c r="I48" s="84"/>
      <c r="J48" s="264"/>
    </row>
    <row r="49" spans="1:18" ht="38.25" x14ac:dyDescent="0.25">
      <c r="A49" s="241"/>
      <c r="B49" s="128"/>
      <c r="C49" s="265" t="s">
        <v>147</v>
      </c>
      <c r="D49" s="205"/>
      <c r="E49" s="261"/>
      <c r="F49" s="261"/>
      <c r="G49" s="56"/>
      <c r="H49" s="83"/>
      <c r="I49" s="84"/>
      <c r="J49" s="264"/>
    </row>
    <row r="50" spans="1:18" ht="25.5" x14ac:dyDescent="0.25">
      <c r="A50" s="241"/>
      <c r="B50" s="128"/>
      <c r="C50" s="265" t="s">
        <v>140</v>
      </c>
      <c r="D50" s="205"/>
      <c r="E50" s="261"/>
      <c r="F50" s="261"/>
      <c r="G50" s="57"/>
      <c r="H50" s="83"/>
      <c r="I50" s="84"/>
      <c r="J50" s="264"/>
      <c r="M50" s="225"/>
    </row>
    <row r="51" spans="1:18" s="129" customFormat="1" ht="15" x14ac:dyDescent="0.25">
      <c r="A51" s="273"/>
      <c r="B51" s="274"/>
      <c r="C51" s="275"/>
      <c r="D51" s="221"/>
      <c r="E51" s="186" t="s">
        <v>11</v>
      </c>
      <c r="F51" s="186">
        <v>1</v>
      </c>
      <c r="G51" s="59"/>
      <c r="H51" s="276">
        <f>G51*F51</f>
        <v>0</v>
      </c>
      <c r="I51" s="277"/>
      <c r="J51"/>
    </row>
    <row r="52" spans="1:18" ht="8.25" customHeight="1" x14ac:dyDescent="0.25">
      <c r="A52" s="241"/>
      <c r="B52" s="128"/>
      <c r="C52" s="272"/>
      <c r="D52" s="260"/>
      <c r="E52" s="261"/>
      <c r="F52" s="261"/>
      <c r="G52" s="56"/>
      <c r="H52" s="83"/>
      <c r="I52" s="84"/>
      <c r="J52" s="84"/>
      <c r="K52" s="84"/>
      <c r="L52" s="84"/>
      <c r="O52" s="264"/>
    </row>
    <row r="53" spans="1:18" ht="25.5" x14ac:dyDescent="0.25">
      <c r="A53" s="241"/>
      <c r="B53" s="207">
        <f>COUNT($B$11:B52)+1</f>
        <v>7</v>
      </c>
      <c r="C53" s="212" t="s">
        <v>144</v>
      </c>
      <c r="D53" s="203"/>
      <c r="E53" s="261"/>
      <c r="F53" s="261"/>
      <c r="G53" s="56"/>
      <c r="H53" s="83"/>
      <c r="I53" s="84"/>
      <c r="J53" s="264"/>
    </row>
    <row r="54" spans="1:18" ht="38.25" x14ac:dyDescent="0.25">
      <c r="A54" s="241"/>
      <c r="B54" s="128"/>
      <c r="C54" s="265" t="s">
        <v>276</v>
      </c>
      <c r="D54" s="205"/>
      <c r="E54" s="261"/>
      <c r="F54" s="261"/>
      <c r="G54" s="56"/>
      <c r="H54" s="83"/>
      <c r="I54" s="84"/>
      <c r="J54" s="264"/>
    </row>
    <row r="55" spans="1:18" s="129" customFormat="1" ht="15" x14ac:dyDescent="0.25">
      <c r="A55" s="273"/>
      <c r="B55" s="274"/>
      <c r="C55" s="275" t="s">
        <v>143</v>
      </c>
      <c r="D55" s="221"/>
      <c r="E55" s="186" t="s">
        <v>11</v>
      </c>
      <c r="F55" s="186">
        <v>1</v>
      </c>
      <c r="G55" s="59"/>
      <c r="H55" s="276">
        <f>G55*F55</f>
        <v>0</v>
      </c>
      <c r="I55" s="277"/>
      <c r="J55"/>
    </row>
    <row r="56" spans="1:18" ht="8.25" customHeight="1" x14ac:dyDescent="0.25">
      <c r="A56" s="241"/>
      <c r="B56" s="128"/>
      <c r="C56" s="272"/>
      <c r="D56" s="260"/>
      <c r="E56" s="261"/>
      <c r="F56" s="261"/>
      <c r="G56" s="56"/>
      <c r="H56" s="83"/>
      <c r="I56" s="84"/>
      <c r="J56" s="84"/>
      <c r="K56" s="84"/>
      <c r="L56" s="84"/>
      <c r="O56" s="264"/>
    </row>
    <row r="57" spans="1:18" s="280" customFormat="1" ht="15.75" x14ac:dyDescent="0.25">
      <c r="A57" s="278"/>
      <c r="B57" s="207">
        <f>COUNT($B$11:B56)+1</f>
        <v>8</v>
      </c>
      <c r="C57" s="212" t="s">
        <v>49</v>
      </c>
      <c r="D57" s="203"/>
      <c r="E57" s="279"/>
      <c r="F57" s="279"/>
      <c r="G57" s="60"/>
      <c r="H57" s="78"/>
      <c r="I57" s="79"/>
      <c r="J57" s="79"/>
      <c r="K57" s="79"/>
      <c r="L57" s="79"/>
      <c r="O57" s="264"/>
    </row>
    <row r="58" spans="1:18" s="280" customFormat="1" ht="63.75" x14ac:dyDescent="0.25">
      <c r="A58" s="278"/>
      <c r="B58" s="207"/>
      <c r="C58" s="265" t="s">
        <v>435</v>
      </c>
      <c r="D58" s="205"/>
      <c r="E58" s="279"/>
      <c r="F58" s="279"/>
      <c r="G58" s="60"/>
      <c r="H58" s="78"/>
      <c r="I58" s="79"/>
      <c r="J58" s="79"/>
      <c r="K58" s="79"/>
      <c r="L58" s="79"/>
      <c r="O58" s="264"/>
    </row>
    <row r="59" spans="1:18" ht="15.75" x14ac:dyDescent="0.25">
      <c r="A59" s="147"/>
      <c r="B59" s="183"/>
      <c r="C59" s="268" t="s">
        <v>434</v>
      </c>
      <c r="D59" s="269"/>
      <c r="E59" s="270" t="s">
        <v>11</v>
      </c>
      <c r="F59" s="270">
        <v>1</v>
      </c>
      <c r="G59" s="58"/>
      <c r="H59" s="271">
        <f>G59*F59</f>
        <v>0</v>
      </c>
      <c r="I59" s="84"/>
      <c r="J59" s="84"/>
      <c r="K59" s="84"/>
      <c r="L59" s="84"/>
      <c r="O59" s="281"/>
      <c r="R59" s="264"/>
    </row>
    <row r="60" spans="1:18" ht="8.25" customHeight="1" x14ac:dyDescent="0.25">
      <c r="A60" s="241"/>
      <c r="B60" s="128"/>
      <c r="C60" s="272"/>
      <c r="D60" s="260"/>
      <c r="E60" s="261"/>
      <c r="F60" s="261"/>
      <c r="G60" s="56"/>
      <c r="H60" s="83"/>
      <c r="I60" s="84"/>
      <c r="J60" s="84"/>
      <c r="K60" s="84"/>
      <c r="L60" s="84"/>
      <c r="O60" s="264"/>
    </row>
    <row r="61" spans="1:18" s="280" customFormat="1" ht="15.75" x14ac:dyDescent="0.25">
      <c r="A61" s="278"/>
      <c r="B61" s="207">
        <f>COUNT($B$11:B60)+1</f>
        <v>9</v>
      </c>
      <c r="C61" s="212" t="s">
        <v>438</v>
      </c>
      <c r="D61" s="203"/>
      <c r="E61" s="279"/>
      <c r="F61" s="279"/>
      <c r="G61" s="60"/>
      <c r="H61" s="78"/>
      <c r="I61" s="79"/>
      <c r="J61" s="79"/>
      <c r="K61" s="79"/>
      <c r="L61" s="79"/>
      <c r="O61" s="264"/>
    </row>
    <row r="62" spans="1:18" s="280" customFormat="1" ht="51" x14ac:dyDescent="0.25">
      <c r="A62" s="278"/>
      <c r="B62" s="207"/>
      <c r="C62" s="265" t="s">
        <v>436</v>
      </c>
      <c r="D62" s="205"/>
      <c r="E62" s="279"/>
      <c r="F62" s="279"/>
      <c r="G62" s="60"/>
      <c r="H62" s="78"/>
      <c r="I62" s="79"/>
      <c r="J62" s="79"/>
      <c r="K62" s="79"/>
      <c r="L62" s="79"/>
      <c r="O62" s="264"/>
    </row>
    <row r="63" spans="1:18" ht="15.75" x14ac:dyDescent="0.25">
      <c r="A63" s="147"/>
      <c r="B63" s="183"/>
      <c r="C63" s="268" t="s">
        <v>437</v>
      </c>
      <c r="D63" s="269"/>
      <c r="E63" s="270" t="s">
        <v>11</v>
      </c>
      <c r="F63" s="270">
        <v>1</v>
      </c>
      <c r="G63" s="58"/>
      <c r="H63" s="271">
        <f>G63*F63</f>
        <v>0</v>
      </c>
      <c r="I63" s="84"/>
      <c r="J63" s="84"/>
      <c r="K63" s="84"/>
      <c r="L63" s="84"/>
      <c r="O63" s="281"/>
      <c r="R63" s="264"/>
    </row>
    <row r="64" spans="1:18" ht="8.25" customHeight="1" x14ac:dyDescent="0.25">
      <c r="A64" s="241"/>
      <c r="B64" s="128"/>
      <c r="C64" s="272"/>
      <c r="D64" s="260"/>
      <c r="E64" s="261"/>
      <c r="F64" s="261"/>
      <c r="G64" s="56"/>
      <c r="H64" s="83"/>
      <c r="I64" s="84"/>
      <c r="J64" s="84"/>
      <c r="K64" s="84"/>
      <c r="L64" s="84"/>
      <c r="O64" s="264"/>
    </row>
    <row r="65" spans="1:18" s="280" customFormat="1" ht="15.75" x14ac:dyDescent="0.25">
      <c r="A65" s="278"/>
      <c r="B65" s="207">
        <f>COUNT($B$11:B64)+1</f>
        <v>10</v>
      </c>
      <c r="C65" s="212" t="s">
        <v>34</v>
      </c>
      <c r="D65" s="203"/>
      <c r="E65" s="279"/>
      <c r="F65" s="279"/>
      <c r="G65" s="60"/>
      <c r="H65" s="78"/>
      <c r="I65" s="79"/>
      <c r="J65" s="79"/>
      <c r="K65" s="79"/>
      <c r="L65" s="79"/>
      <c r="O65" s="264"/>
    </row>
    <row r="66" spans="1:18" s="280" customFormat="1" ht="25.5" x14ac:dyDescent="0.25">
      <c r="A66" s="278"/>
      <c r="B66" s="207"/>
      <c r="C66" s="265" t="s">
        <v>91</v>
      </c>
      <c r="D66" s="205"/>
      <c r="E66" s="279"/>
      <c r="F66" s="279"/>
      <c r="G66" s="60"/>
      <c r="H66" s="78"/>
      <c r="I66" s="79"/>
      <c r="J66" s="79"/>
      <c r="K66" s="79"/>
      <c r="L66" s="79"/>
    </row>
    <row r="67" spans="1:18" ht="15.75" x14ac:dyDescent="0.25">
      <c r="A67" s="241"/>
      <c r="B67" s="128"/>
      <c r="C67" s="266" t="s">
        <v>62</v>
      </c>
      <c r="D67" s="267"/>
      <c r="E67" s="261"/>
      <c r="F67" s="261"/>
      <c r="G67" s="57"/>
      <c r="H67" s="83"/>
      <c r="I67" s="84"/>
      <c r="J67" s="264"/>
    </row>
    <row r="68" spans="1:18" ht="15" x14ac:dyDescent="0.25">
      <c r="A68" s="147"/>
      <c r="B68" s="183"/>
      <c r="C68" s="268" t="s">
        <v>18</v>
      </c>
      <c r="D68" s="269"/>
      <c r="E68" s="270" t="s">
        <v>11</v>
      </c>
      <c r="F68" s="270">
        <v>3</v>
      </c>
      <c r="G68" s="58"/>
      <c r="H68" s="271">
        <f>G68*F68</f>
        <v>0</v>
      </c>
      <c r="I68" s="84"/>
      <c r="J68" s="84"/>
      <c r="K68" s="84"/>
      <c r="L68" s="84"/>
      <c r="R68" s="264"/>
    </row>
    <row r="69" spans="1:18" ht="8.25" customHeight="1" x14ac:dyDescent="0.25">
      <c r="A69" s="241"/>
      <c r="B69" s="128"/>
      <c r="C69" s="272"/>
      <c r="D69" s="260"/>
      <c r="E69" s="261"/>
      <c r="F69" s="261"/>
      <c r="G69" s="56"/>
      <c r="H69" s="83"/>
      <c r="I69" s="84"/>
      <c r="J69" s="84"/>
      <c r="K69" s="84"/>
      <c r="L69" s="84"/>
      <c r="O69" s="264"/>
    </row>
    <row r="70" spans="1:18" s="280" customFormat="1" ht="15.75" x14ac:dyDescent="0.25">
      <c r="A70" s="278"/>
      <c r="B70" s="207">
        <f>COUNT($B$11:B69)+1</f>
        <v>11</v>
      </c>
      <c r="C70" s="212" t="s">
        <v>35</v>
      </c>
      <c r="D70" s="203"/>
      <c r="E70" s="279"/>
      <c r="F70" s="279"/>
      <c r="G70" s="61"/>
      <c r="H70" s="78"/>
      <c r="I70" s="79"/>
      <c r="J70" s="79"/>
      <c r="K70" s="79"/>
      <c r="L70" s="79"/>
      <c r="O70" s="264"/>
    </row>
    <row r="71" spans="1:18" s="280" customFormat="1" ht="38.25" x14ac:dyDescent="0.25">
      <c r="A71" s="278"/>
      <c r="B71" s="207"/>
      <c r="C71" s="265" t="s">
        <v>504</v>
      </c>
      <c r="D71" s="205"/>
      <c r="E71" s="279"/>
      <c r="F71" s="279"/>
      <c r="G71" s="61"/>
      <c r="H71" s="78"/>
      <c r="I71" s="79"/>
      <c r="J71" s="79"/>
      <c r="K71" s="79"/>
      <c r="L71" s="79"/>
    </row>
    <row r="72" spans="1:18" ht="15" x14ac:dyDescent="0.25">
      <c r="A72" s="147"/>
      <c r="B72" s="183"/>
      <c r="C72" s="268"/>
      <c r="D72" s="269"/>
      <c r="E72" s="270" t="s">
        <v>11</v>
      </c>
      <c r="F72" s="270">
        <v>3</v>
      </c>
      <c r="G72" s="58"/>
      <c r="H72" s="271">
        <f>G72*F72</f>
        <v>0</v>
      </c>
      <c r="I72" s="84"/>
      <c r="J72" s="84"/>
      <c r="K72" s="84"/>
      <c r="L72" s="84"/>
      <c r="R72" s="264"/>
    </row>
    <row r="73" spans="1:18" ht="8.25" customHeight="1" x14ac:dyDescent="0.25">
      <c r="A73" s="241"/>
      <c r="B73" s="128"/>
      <c r="C73" s="272"/>
      <c r="D73" s="260"/>
      <c r="E73" s="261"/>
      <c r="F73" s="261"/>
      <c r="G73" s="56"/>
      <c r="H73" s="83"/>
      <c r="I73" s="84"/>
      <c r="J73" s="84"/>
      <c r="K73" s="84"/>
      <c r="L73" s="84"/>
      <c r="O73" s="264"/>
    </row>
    <row r="74" spans="1:18" s="280" customFormat="1" ht="15.75" x14ac:dyDescent="0.25">
      <c r="A74" s="278"/>
      <c r="B74" s="207">
        <f>COUNT($B$11:B73)+1</f>
        <v>12</v>
      </c>
      <c r="C74" s="212" t="s">
        <v>36</v>
      </c>
      <c r="D74" s="203"/>
      <c r="E74" s="279"/>
      <c r="F74" s="279"/>
      <c r="G74" s="61"/>
      <c r="H74" s="78"/>
      <c r="I74" s="79"/>
      <c r="J74" s="79"/>
      <c r="K74" s="79"/>
      <c r="L74" s="79"/>
      <c r="O74" s="264"/>
    </row>
    <row r="75" spans="1:18" s="280" customFormat="1" ht="25.5" x14ac:dyDescent="0.25">
      <c r="A75" s="278"/>
      <c r="B75" s="207"/>
      <c r="C75" s="265" t="s">
        <v>284</v>
      </c>
      <c r="D75" s="205"/>
      <c r="E75" s="279"/>
      <c r="F75" s="279"/>
      <c r="G75" s="61"/>
      <c r="H75" s="78"/>
      <c r="I75" s="79"/>
      <c r="J75" s="79"/>
      <c r="K75" s="79"/>
      <c r="L75" s="79"/>
    </row>
    <row r="76" spans="1:18" ht="15" x14ac:dyDescent="0.25">
      <c r="A76" s="147"/>
      <c r="B76" s="183"/>
      <c r="C76" s="268"/>
      <c r="D76" s="269"/>
      <c r="E76" s="270" t="s">
        <v>11</v>
      </c>
      <c r="F76" s="270">
        <v>3</v>
      </c>
      <c r="G76" s="58"/>
      <c r="H76" s="271">
        <f>G76*F76</f>
        <v>0</v>
      </c>
      <c r="I76" s="84"/>
      <c r="J76" s="84"/>
      <c r="K76" s="84"/>
      <c r="L76" s="84"/>
      <c r="R76" s="264"/>
    </row>
    <row r="77" spans="1:18" ht="8.25" customHeight="1" x14ac:dyDescent="0.25">
      <c r="A77" s="241"/>
      <c r="B77" s="128"/>
      <c r="C77" s="272"/>
      <c r="D77" s="260"/>
      <c r="E77" s="261"/>
      <c r="F77" s="261"/>
      <c r="G77" s="56"/>
      <c r="H77" s="83"/>
      <c r="I77" s="84"/>
      <c r="J77" s="84"/>
      <c r="K77" s="84"/>
      <c r="L77" s="84"/>
      <c r="O77" s="264"/>
    </row>
    <row r="78" spans="1:18" s="280" customFormat="1" ht="15.75" x14ac:dyDescent="0.25">
      <c r="A78" s="278"/>
      <c r="B78" s="207">
        <f>COUNT($B$11:B77)+1</f>
        <v>13</v>
      </c>
      <c r="C78" s="212" t="s">
        <v>37</v>
      </c>
      <c r="D78" s="203"/>
      <c r="E78" s="279"/>
      <c r="F78" s="279"/>
      <c r="G78" s="61"/>
      <c r="H78" s="78"/>
      <c r="I78" s="79"/>
      <c r="J78" s="79"/>
      <c r="K78" s="79"/>
      <c r="L78" s="79"/>
      <c r="O78" s="264"/>
    </row>
    <row r="79" spans="1:18" s="280" customFormat="1" ht="15.75" x14ac:dyDescent="0.25">
      <c r="A79" s="278"/>
      <c r="B79" s="207"/>
      <c r="C79" s="265" t="s">
        <v>37</v>
      </c>
      <c r="D79" s="205"/>
      <c r="E79" s="279"/>
      <c r="F79" s="279"/>
      <c r="G79" s="61"/>
      <c r="H79" s="78"/>
      <c r="I79" s="79"/>
      <c r="J79" s="79"/>
      <c r="K79" s="79"/>
      <c r="L79" s="79"/>
    </row>
    <row r="80" spans="1:18" ht="15" x14ac:dyDescent="0.25">
      <c r="A80" s="147"/>
      <c r="B80" s="183"/>
      <c r="C80" s="268"/>
      <c r="D80" s="269"/>
      <c r="E80" s="270" t="s">
        <v>11</v>
      </c>
      <c r="F80" s="270">
        <v>1</v>
      </c>
      <c r="G80" s="58"/>
      <c r="H80" s="271">
        <f>G80*F80</f>
        <v>0</v>
      </c>
      <c r="I80" s="84"/>
      <c r="J80" s="84"/>
      <c r="K80" s="84"/>
      <c r="L80" s="84"/>
      <c r="R80" s="264"/>
    </row>
    <row r="81" spans="1:18" ht="8.25" customHeight="1" x14ac:dyDescent="0.25">
      <c r="A81" s="241"/>
      <c r="B81" s="128"/>
      <c r="C81" s="272"/>
      <c r="D81" s="260"/>
      <c r="E81" s="261"/>
      <c r="F81" s="261"/>
      <c r="G81" s="56"/>
      <c r="H81" s="83"/>
      <c r="I81" s="84"/>
      <c r="J81" s="84"/>
      <c r="K81" s="84"/>
      <c r="L81" s="84"/>
      <c r="O81" s="264"/>
    </row>
    <row r="82" spans="1:18" s="280" customFormat="1" ht="15.75" x14ac:dyDescent="0.25">
      <c r="A82" s="278"/>
      <c r="B82" s="207">
        <f>COUNT($B$11:B81)+1</f>
        <v>14</v>
      </c>
      <c r="C82" s="212" t="s">
        <v>54</v>
      </c>
      <c r="D82" s="203"/>
      <c r="E82" s="279"/>
      <c r="F82" s="279"/>
      <c r="G82" s="61"/>
      <c r="H82" s="78"/>
      <c r="I82" s="79"/>
      <c r="J82" s="79"/>
      <c r="K82" s="79"/>
      <c r="L82" s="79"/>
      <c r="O82" s="264"/>
    </row>
    <row r="83" spans="1:18" s="280" customFormat="1" ht="25.5" x14ac:dyDescent="0.25">
      <c r="A83" s="278"/>
      <c r="B83" s="207"/>
      <c r="C83" s="282" t="s">
        <v>285</v>
      </c>
      <c r="D83" s="283"/>
      <c r="E83" s="279"/>
      <c r="F83" s="279"/>
      <c r="G83" s="61"/>
      <c r="H83" s="78"/>
      <c r="I83" s="79"/>
      <c r="J83" s="79"/>
      <c r="K83" s="79"/>
      <c r="L83" s="79"/>
    </row>
    <row r="84" spans="1:18" s="260" customFormat="1" ht="15" x14ac:dyDescent="0.25">
      <c r="A84" s="284"/>
      <c r="B84" s="285"/>
      <c r="C84" s="268"/>
      <c r="D84" s="269"/>
      <c r="E84" s="270" t="s">
        <v>11</v>
      </c>
      <c r="F84" s="270">
        <v>1</v>
      </c>
      <c r="G84" s="58"/>
      <c r="H84" s="271">
        <f>G84*F84</f>
        <v>0</v>
      </c>
      <c r="I84" s="86"/>
      <c r="J84" s="86"/>
      <c r="K84" s="86"/>
      <c r="L84" s="86"/>
      <c r="R84" s="286"/>
    </row>
    <row r="85" spans="1:18" ht="8.25" customHeight="1" x14ac:dyDescent="0.25">
      <c r="A85" s="241"/>
      <c r="B85" s="128"/>
      <c r="C85" s="272"/>
      <c r="D85" s="260"/>
      <c r="E85" s="261"/>
      <c r="F85" s="261"/>
      <c r="G85" s="56"/>
      <c r="H85" s="83"/>
      <c r="I85" s="84"/>
      <c r="J85" s="84"/>
      <c r="K85" s="84"/>
      <c r="L85" s="84"/>
      <c r="O85" s="264"/>
    </row>
    <row r="86" spans="1:18" s="280" customFormat="1" ht="15.75" x14ac:dyDescent="0.25">
      <c r="A86" s="278"/>
      <c r="B86" s="207">
        <f>COUNT($B$11:B85)+1</f>
        <v>15</v>
      </c>
      <c r="C86" s="212" t="s">
        <v>53</v>
      </c>
      <c r="D86" s="203"/>
      <c r="E86" s="279"/>
      <c r="F86" s="279"/>
      <c r="G86" s="61"/>
      <c r="H86" s="78"/>
      <c r="I86" s="79"/>
      <c r="J86" s="79"/>
      <c r="K86" s="79"/>
      <c r="L86" s="79"/>
      <c r="O86" s="264"/>
    </row>
    <row r="87" spans="1:18" s="280" customFormat="1" ht="25.5" x14ac:dyDescent="0.25">
      <c r="A87" s="278"/>
      <c r="B87" s="207"/>
      <c r="C87" s="282" t="s">
        <v>286</v>
      </c>
      <c r="D87" s="283"/>
      <c r="E87" s="279"/>
      <c r="F87" s="279"/>
      <c r="G87" s="61"/>
      <c r="H87" s="78"/>
      <c r="I87" s="79"/>
      <c r="J87" s="79"/>
      <c r="K87" s="79"/>
      <c r="L87" s="79"/>
    </row>
    <row r="88" spans="1:18" s="260" customFormat="1" ht="15" x14ac:dyDescent="0.25">
      <c r="A88" s="284"/>
      <c r="B88" s="285"/>
      <c r="C88" s="268"/>
      <c r="D88" s="269"/>
      <c r="E88" s="270" t="s">
        <v>11</v>
      </c>
      <c r="F88" s="270">
        <v>3</v>
      </c>
      <c r="G88" s="58"/>
      <c r="H88" s="271">
        <f>G88*F88</f>
        <v>0</v>
      </c>
      <c r="I88" s="86"/>
      <c r="J88" s="86"/>
      <c r="K88" s="86"/>
      <c r="L88" s="86"/>
      <c r="R88" s="286"/>
    </row>
    <row r="89" spans="1:18" s="280" customFormat="1" ht="8.25" customHeight="1" x14ac:dyDescent="0.25">
      <c r="A89" s="278"/>
      <c r="B89" s="207"/>
      <c r="C89" s="287"/>
      <c r="D89" s="288"/>
      <c r="E89" s="289"/>
      <c r="F89" s="289"/>
      <c r="G89" s="62"/>
      <c r="H89" s="78"/>
      <c r="I89" s="79"/>
      <c r="J89" s="79"/>
      <c r="K89" s="79"/>
      <c r="L89" s="79"/>
      <c r="R89" s="290"/>
    </row>
    <row r="90" spans="1:18" s="129" customFormat="1" ht="25.5" x14ac:dyDescent="0.2">
      <c r="A90" s="136"/>
      <c r="B90" s="207">
        <f>COUNT($B$11:B89)+1</f>
        <v>16</v>
      </c>
      <c r="C90" s="291" t="s">
        <v>272</v>
      </c>
      <c r="D90" s="292"/>
      <c r="E90" s="292"/>
      <c r="F90" s="38"/>
      <c r="G90" s="62"/>
      <c r="H90" s="78"/>
      <c r="I90" s="42"/>
      <c r="J90" s="42"/>
      <c r="K90" s="42"/>
    </row>
    <row r="91" spans="1:18" s="129" customFormat="1" ht="206.25" x14ac:dyDescent="0.25">
      <c r="A91" s="136"/>
      <c r="B91" s="128"/>
      <c r="C91" s="180" t="s">
        <v>287</v>
      </c>
      <c r="D91" s="292"/>
      <c r="E91" s="292"/>
      <c r="F91" s="38"/>
      <c r="G91" s="62"/>
      <c r="H91" s="78"/>
      <c r="I91" s="42"/>
      <c r="J91" s="42"/>
      <c r="K91" s="42"/>
      <c r="N91" s="293"/>
    </row>
    <row r="92" spans="1:18" s="129" customFormat="1" x14ac:dyDescent="0.2">
      <c r="A92" s="136"/>
      <c r="B92" s="128"/>
      <c r="C92" s="294" t="s">
        <v>131</v>
      </c>
      <c r="D92" s="292"/>
      <c r="E92" s="292"/>
      <c r="F92" s="292"/>
      <c r="G92" s="62"/>
      <c r="H92" s="78"/>
      <c r="I92" s="42"/>
      <c r="J92" s="42"/>
      <c r="K92" s="42"/>
      <c r="L92" s="42"/>
    </row>
    <row r="93" spans="1:18" s="129" customFormat="1" x14ac:dyDescent="0.2">
      <c r="A93" s="136"/>
      <c r="B93" s="128"/>
      <c r="C93" s="295" t="s">
        <v>261</v>
      </c>
      <c r="D93" s="292"/>
      <c r="E93" s="292" t="s">
        <v>17</v>
      </c>
      <c r="F93" s="292">
        <v>7</v>
      </c>
      <c r="G93" s="28"/>
      <c r="H93" s="53">
        <f>G93*F93</f>
        <v>0</v>
      </c>
      <c r="I93" s="296"/>
      <c r="J93" s="296"/>
      <c r="K93" s="296"/>
      <c r="L93" s="86"/>
    </row>
    <row r="94" spans="1:18" s="129" customFormat="1" x14ac:dyDescent="0.2">
      <c r="A94" s="136"/>
      <c r="B94" s="128"/>
      <c r="C94" s="295" t="s">
        <v>262</v>
      </c>
      <c r="D94" s="292"/>
      <c r="E94" s="292" t="s">
        <v>17</v>
      </c>
      <c r="F94" s="292">
        <v>12</v>
      </c>
      <c r="G94" s="28"/>
      <c r="H94" s="53">
        <f>G94*F94</f>
        <v>0</v>
      </c>
      <c r="I94" s="296"/>
      <c r="J94" s="296"/>
      <c r="K94" s="296"/>
      <c r="L94" s="86"/>
    </row>
    <row r="95" spans="1:18" s="129" customFormat="1" x14ac:dyDescent="0.2">
      <c r="A95" s="136"/>
      <c r="B95" s="128"/>
      <c r="C95" s="295" t="s">
        <v>263</v>
      </c>
      <c r="D95" s="292"/>
      <c r="E95" s="292" t="s">
        <v>17</v>
      </c>
      <c r="F95" s="292">
        <v>26</v>
      </c>
      <c r="G95" s="28"/>
      <c r="H95" s="53">
        <f>G95*F95</f>
        <v>0</v>
      </c>
      <c r="I95" s="296"/>
      <c r="J95" s="296"/>
      <c r="K95" s="296"/>
      <c r="L95" s="86"/>
    </row>
    <row r="96" spans="1:18" s="129" customFormat="1" x14ac:dyDescent="0.2">
      <c r="A96" s="182"/>
      <c r="B96" s="183"/>
      <c r="C96" s="297" t="s">
        <v>273</v>
      </c>
      <c r="D96" s="186"/>
      <c r="E96" s="186" t="s">
        <v>17</v>
      </c>
      <c r="F96" s="186">
        <v>7</v>
      </c>
      <c r="G96" s="63"/>
      <c r="H96" s="73">
        <f>G96*F96</f>
        <v>0</v>
      </c>
      <c r="I96" s="42"/>
      <c r="J96" s="42"/>
      <c r="K96" s="42"/>
      <c r="L96" s="86"/>
    </row>
    <row r="97" spans="1:18" s="280" customFormat="1" ht="8.25" customHeight="1" x14ac:dyDescent="0.25">
      <c r="A97" s="278"/>
      <c r="B97" s="207"/>
      <c r="C97" s="287"/>
      <c r="D97" s="288"/>
      <c r="E97" s="289"/>
      <c r="F97" s="289"/>
      <c r="G97" s="62"/>
      <c r="H97" s="78"/>
      <c r="I97" s="79"/>
      <c r="J97" s="79"/>
      <c r="K97" s="79"/>
      <c r="L97" s="79"/>
      <c r="R97" s="290"/>
    </row>
    <row r="98" spans="1:18" s="129" customFormat="1" ht="25.5" x14ac:dyDescent="0.2">
      <c r="A98" s="136"/>
      <c r="B98" s="207">
        <f>COUNT($B$11:B97)+1</f>
        <v>17</v>
      </c>
      <c r="C98" s="291" t="s">
        <v>264</v>
      </c>
      <c r="D98" s="292"/>
      <c r="E98" s="292"/>
      <c r="F98" s="38"/>
      <c r="G98" s="62"/>
      <c r="H98" s="78"/>
      <c r="I98" s="42"/>
      <c r="J98" s="42"/>
      <c r="K98" s="42"/>
    </row>
    <row r="99" spans="1:18" s="129" customFormat="1" ht="193.5" x14ac:dyDescent="0.25">
      <c r="A99" s="136"/>
      <c r="B99" s="128"/>
      <c r="C99" s="180" t="s">
        <v>288</v>
      </c>
      <c r="D99" s="292"/>
      <c r="E99" s="292"/>
      <c r="F99" s="38"/>
      <c r="G99" s="62"/>
      <c r="H99" s="78"/>
      <c r="I99" s="42"/>
      <c r="J99" s="42"/>
      <c r="K99" s="42"/>
      <c r="N99" s="293"/>
    </row>
    <row r="100" spans="1:18" s="129" customFormat="1" ht="25.5" x14ac:dyDescent="0.2">
      <c r="A100" s="136"/>
      <c r="B100" s="128"/>
      <c r="C100" s="294" t="s">
        <v>265</v>
      </c>
      <c r="D100" s="292"/>
      <c r="E100" s="292"/>
      <c r="F100" s="292"/>
      <c r="G100" s="62"/>
      <c r="H100" s="78"/>
      <c r="I100" s="42"/>
      <c r="J100" s="42"/>
      <c r="K100" s="42"/>
      <c r="L100" s="42"/>
    </row>
    <row r="101" spans="1:18" s="129" customFormat="1" x14ac:dyDescent="0.2">
      <c r="A101" s="136"/>
      <c r="B101" s="128"/>
      <c r="C101" s="266" t="s">
        <v>266</v>
      </c>
      <c r="D101" s="292"/>
      <c r="E101" s="292" t="s">
        <v>17</v>
      </c>
      <c r="F101" s="292">
        <v>40</v>
      </c>
      <c r="G101" s="28"/>
      <c r="H101" s="53">
        <f>G101*F101</f>
        <v>0</v>
      </c>
      <c r="I101" s="296"/>
      <c r="J101" s="296"/>
      <c r="K101" s="296"/>
      <c r="L101" s="86"/>
    </row>
    <row r="102" spans="1:18" s="129" customFormat="1" x14ac:dyDescent="0.2">
      <c r="A102" s="136"/>
      <c r="B102" s="128"/>
      <c r="C102" s="266" t="s">
        <v>267</v>
      </c>
      <c r="D102" s="292"/>
      <c r="E102" s="292" t="s">
        <v>17</v>
      </c>
      <c r="F102" s="292">
        <v>17</v>
      </c>
      <c r="G102" s="28"/>
      <c r="H102" s="53">
        <f>G102*F102</f>
        <v>0</v>
      </c>
      <c r="I102" s="296"/>
      <c r="J102" s="296"/>
      <c r="K102" s="296"/>
      <c r="L102" s="86"/>
    </row>
    <row r="103" spans="1:18" s="129" customFormat="1" x14ac:dyDescent="0.2">
      <c r="A103" s="182"/>
      <c r="B103" s="183"/>
      <c r="C103" s="297" t="s">
        <v>268</v>
      </c>
      <c r="D103" s="186"/>
      <c r="E103" s="186" t="s">
        <v>17</v>
      </c>
      <c r="F103" s="186">
        <v>25</v>
      </c>
      <c r="G103" s="63"/>
      <c r="H103" s="73">
        <f>G103*F103</f>
        <v>0</v>
      </c>
      <c r="I103" s="42"/>
      <c r="J103" s="42"/>
      <c r="K103" s="42"/>
      <c r="L103" s="86"/>
    </row>
    <row r="104" spans="1:18" s="280" customFormat="1" ht="8.25" customHeight="1" x14ac:dyDescent="0.25">
      <c r="A104" s="278"/>
      <c r="B104" s="207"/>
      <c r="C104" s="287"/>
      <c r="D104" s="288"/>
      <c r="E104" s="289"/>
      <c r="F104" s="289"/>
      <c r="G104" s="62"/>
      <c r="H104" s="78"/>
      <c r="I104" s="79"/>
      <c r="J104" s="79"/>
      <c r="K104" s="79"/>
      <c r="L104" s="79"/>
      <c r="R104" s="290"/>
    </row>
    <row r="105" spans="1:18" x14ac:dyDescent="0.25">
      <c r="A105" s="241"/>
      <c r="B105" s="207">
        <f>COUNT($B$11:B104)+1</f>
        <v>18</v>
      </c>
      <c r="C105" s="212" t="s">
        <v>141</v>
      </c>
      <c r="D105" s="203"/>
      <c r="E105" s="261"/>
      <c r="F105" s="261"/>
      <c r="G105" s="56"/>
      <c r="H105" s="83"/>
      <c r="I105" s="84"/>
      <c r="J105" s="84"/>
      <c r="K105" s="84"/>
      <c r="L105" s="84"/>
    </row>
    <row r="106" spans="1:18" ht="130.9" customHeight="1" x14ac:dyDescent="0.25">
      <c r="A106" s="241"/>
      <c r="B106" s="128"/>
      <c r="C106" s="265" t="s">
        <v>156</v>
      </c>
      <c r="D106" s="205"/>
      <c r="E106" s="261"/>
      <c r="F106" s="261"/>
      <c r="G106" s="56"/>
      <c r="H106" s="83"/>
      <c r="I106" s="84"/>
      <c r="J106" s="84"/>
      <c r="K106" s="84"/>
      <c r="L106" s="84"/>
    </row>
    <row r="107" spans="1:18" s="260" customFormat="1" x14ac:dyDescent="0.25">
      <c r="A107" s="298"/>
      <c r="B107" s="299"/>
      <c r="C107" s="266" t="s">
        <v>142</v>
      </c>
      <c r="D107" s="267"/>
      <c r="E107" s="261"/>
      <c r="F107" s="261"/>
      <c r="G107" s="56"/>
      <c r="H107" s="83"/>
      <c r="I107" s="86"/>
      <c r="J107" s="86"/>
      <c r="K107" s="86"/>
      <c r="L107" s="86"/>
    </row>
    <row r="108" spans="1:18" s="260" customFormat="1" x14ac:dyDescent="0.25">
      <c r="A108" s="298"/>
      <c r="B108" s="299"/>
      <c r="C108" s="266" t="s">
        <v>20</v>
      </c>
      <c r="D108" s="267"/>
      <c r="E108" s="261" t="s">
        <v>17</v>
      </c>
      <c r="F108" s="261">
        <v>24</v>
      </c>
      <c r="G108" s="56"/>
      <c r="H108" s="83">
        <f>G108*F108</f>
        <v>0</v>
      </c>
      <c r="I108" s="86"/>
      <c r="J108" s="86"/>
      <c r="K108" s="86"/>
      <c r="L108" s="86"/>
    </row>
    <row r="109" spans="1:18" s="288" customFormat="1" ht="25.5" x14ac:dyDescent="0.2">
      <c r="A109" s="300"/>
      <c r="B109" s="301"/>
      <c r="C109" s="226" t="s">
        <v>432</v>
      </c>
      <c r="D109" s="302"/>
      <c r="E109" s="217" t="s">
        <v>17</v>
      </c>
      <c r="F109" s="217">
        <v>3</v>
      </c>
      <c r="G109" s="64"/>
      <c r="H109" s="303">
        <f>G109*F109</f>
        <v>0</v>
      </c>
      <c r="I109" s="304"/>
      <c r="J109" s="304"/>
      <c r="K109" s="304"/>
      <c r="L109" s="304"/>
    </row>
    <row r="110" spans="1:18" s="129" customFormat="1" ht="8.1" customHeight="1" x14ac:dyDescent="0.2">
      <c r="A110" s="136"/>
      <c r="B110" s="128"/>
      <c r="C110" s="191"/>
      <c r="D110" s="292"/>
      <c r="E110" s="292"/>
      <c r="F110" s="296"/>
      <c r="G110" s="68"/>
      <c r="H110" s="138"/>
    </row>
    <row r="111" spans="1:18" ht="25.5" x14ac:dyDescent="0.25">
      <c r="A111" s="241"/>
      <c r="B111" s="207">
        <f>COUNT($B$11:B110)+1</f>
        <v>19</v>
      </c>
      <c r="C111" s="212" t="s">
        <v>192</v>
      </c>
      <c r="D111" s="203"/>
      <c r="E111" s="261"/>
      <c r="F111" s="261"/>
      <c r="G111" s="56"/>
      <c r="H111" s="83"/>
      <c r="I111" s="84"/>
      <c r="J111" s="84"/>
      <c r="K111" s="84"/>
      <c r="L111" s="84"/>
      <c r="N111" s="225"/>
    </row>
    <row r="112" spans="1:18" ht="38.25" x14ac:dyDescent="0.25">
      <c r="A112" s="241"/>
      <c r="B112" s="128"/>
      <c r="C112" s="265" t="s">
        <v>191</v>
      </c>
      <c r="D112" s="205"/>
      <c r="E112" s="261"/>
      <c r="F112" s="261"/>
      <c r="G112" s="56"/>
      <c r="H112" s="83"/>
      <c r="I112" s="84"/>
      <c r="J112" s="84"/>
      <c r="K112" s="84"/>
      <c r="L112" s="84"/>
      <c r="N112" s="225"/>
      <c r="O112" s="225"/>
    </row>
    <row r="113" spans="1:18" s="260" customFormat="1" ht="25.5" x14ac:dyDescent="0.25">
      <c r="A113" s="298"/>
      <c r="B113" s="299"/>
      <c r="C113" s="266" t="s">
        <v>149</v>
      </c>
      <c r="D113" s="267"/>
      <c r="E113" s="261"/>
      <c r="F113" s="261"/>
      <c r="G113" s="56"/>
      <c r="H113" s="83"/>
      <c r="I113" s="86"/>
      <c r="J113" s="86"/>
      <c r="K113" s="86"/>
      <c r="L113" s="86"/>
    </row>
    <row r="114" spans="1:18" ht="15" x14ac:dyDescent="0.25">
      <c r="A114" s="147"/>
      <c r="B114" s="183"/>
      <c r="C114" s="226" t="s">
        <v>441</v>
      </c>
      <c r="D114" s="305"/>
      <c r="E114" s="270" t="s">
        <v>190</v>
      </c>
      <c r="F114" s="270">
        <v>3</v>
      </c>
      <c r="G114" s="58"/>
      <c r="H114" s="271">
        <f>G114*F114</f>
        <v>0</v>
      </c>
      <c r="I114" s="84"/>
      <c r="J114" s="84"/>
      <c r="K114" s="84"/>
      <c r="L114" s="84"/>
    </row>
    <row r="115" spans="1:18" ht="8.25" customHeight="1" x14ac:dyDescent="0.25">
      <c r="A115" s="241"/>
      <c r="B115" s="128"/>
      <c r="C115" s="272"/>
      <c r="D115" s="260"/>
      <c r="E115" s="261"/>
      <c r="F115" s="261"/>
      <c r="G115" s="56"/>
      <c r="H115" s="83"/>
      <c r="I115" s="84"/>
      <c r="J115" s="84"/>
      <c r="K115" s="84"/>
      <c r="L115" s="84"/>
    </row>
    <row r="116" spans="1:18" ht="45.95" customHeight="1" x14ac:dyDescent="0.25">
      <c r="A116" s="241"/>
      <c r="B116" s="207">
        <f>COUNT($B$11:B115)+1</f>
        <v>20</v>
      </c>
      <c r="C116" s="212" t="s">
        <v>431</v>
      </c>
      <c r="D116" s="203"/>
      <c r="E116" s="261"/>
      <c r="F116" s="261"/>
      <c r="G116" s="56"/>
      <c r="H116" s="83"/>
      <c r="I116" s="84"/>
      <c r="J116" s="84"/>
      <c r="K116" s="84"/>
      <c r="L116" s="84"/>
      <c r="O116" s="306"/>
    </row>
    <row r="117" spans="1:18" ht="63.75" x14ac:dyDescent="0.25">
      <c r="A117" s="241"/>
      <c r="B117" s="128"/>
      <c r="C117" s="265" t="s">
        <v>152</v>
      </c>
      <c r="D117" s="205"/>
      <c r="E117" s="261"/>
      <c r="F117" s="261"/>
      <c r="G117" s="56"/>
      <c r="H117" s="83"/>
      <c r="I117" s="84"/>
      <c r="J117" s="84"/>
      <c r="K117" s="84"/>
      <c r="L117" s="84"/>
      <c r="O117" s="307"/>
    </row>
    <row r="118" spans="1:18" x14ac:dyDescent="0.25">
      <c r="A118" s="241"/>
      <c r="B118" s="128"/>
      <c r="C118" s="265" t="s">
        <v>21</v>
      </c>
      <c r="D118" s="205"/>
      <c r="E118" s="261" t="s">
        <v>17</v>
      </c>
      <c r="F118" s="261">
        <v>25</v>
      </c>
      <c r="G118" s="56"/>
      <c r="H118" s="83">
        <f>F118*G118</f>
        <v>0</v>
      </c>
      <c r="I118" s="84"/>
      <c r="J118" s="84"/>
      <c r="K118" s="84"/>
      <c r="L118" s="86"/>
      <c r="O118" s="307"/>
    </row>
    <row r="119" spans="1:18" s="260" customFormat="1" x14ac:dyDescent="0.25">
      <c r="A119" s="284"/>
      <c r="B119" s="285"/>
      <c r="C119" s="226" t="s">
        <v>153</v>
      </c>
      <c r="D119" s="302"/>
      <c r="E119" s="270" t="s">
        <v>17</v>
      </c>
      <c r="F119" s="308">
        <v>26</v>
      </c>
      <c r="G119" s="58"/>
      <c r="H119" s="271">
        <f>G119*F119</f>
        <v>0</v>
      </c>
      <c r="I119" s="86"/>
      <c r="J119" s="86"/>
      <c r="K119" s="86"/>
      <c r="L119" s="86"/>
      <c r="O119" s="309"/>
    </row>
    <row r="120" spans="1:18" s="280" customFormat="1" ht="8.25" customHeight="1" x14ac:dyDescent="0.25">
      <c r="A120" s="278"/>
      <c r="B120" s="207"/>
      <c r="C120" s="287"/>
      <c r="D120" s="288"/>
      <c r="E120" s="289"/>
      <c r="F120" s="289"/>
      <c r="G120" s="62"/>
      <c r="H120" s="78"/>
      <c r="I120" s="79"/>
      <c r="J120" s="79"/>
      <c r="K120" s="79"/>
      <c r="L120" s="79"/>
      <c r="R120" s="290"/>
    </row>
    <row r="121" spans="1:18" s="280" customFormat="1" ht="15" x14ac:dyDescent="0.25">
      <c r="A121" s="278"/>
      <c r="B121" s="207">
        <f>COUNT($B$11:B120)+1</f>
        <v>21</v>
      </c>
      <c r="C121" s="212" t="s">
        <v>45</v>
      </c>
      <c r="D121" s="203"/>
      <c r="E121" s="289"/>
      <c r="F121" s="289"/>
      <c r="G121" s="62"/>
      <c r="H121" s="78"/>
      <c r="I121" s="79"/>
      <c r="J121" s="79"/>
      <c r="K121" s="79"/>
      <c r="L121" s="79"/>
      <c r="R121" s="290"/>
    </row>
    <row r="122" spans="1:18" s="280" customFormat="1" ht="63.75" x14ac:dyDescent="0.25">
      <c r="A122" s="278"/>
      <c r="B122" s="207"/>
      <c r="C122" s="265" t="s">
        <v>430</v>
      </c>
      <c r="D122" s="205"/>
      <c r="E122" s="279"/>
      <c r="F122" s="279"/>
      <c r="G122" s="62"/>
      <c r="H122" s="78"/>
      <c r="I122" s="79"/>
      <c r="J122" s="79"/>
      <c r="K122" s="79"/>
      <c r="L122" s="79"/>
    </row>
    <row r="123" spans="1:18" s="280" customFormat="1" x14ac:dyDescent="0.25">
      <c r="A123" s="310"/>
      <c r="B123" s="215"/>
      <c r="C123" s="226" t="s">
        <v>44</v>
      </c>
      <c r="D123" s="305"/>
      <c r="E123" s="308" t="s">
        <v>12</v>
      </c>
      <c r="F123" s="308">
        <v>7</v>
      </c>
      <c r="G123" s="65"/>
      <c r="H123" s="80">
        <f>G123*F123</f>
        <v>0</v>
      </c>
      <c r="I123" s="81"/>
      <c r="J123" s="81"/>
      <c r="K123" s="81"/>
      <c r="L123" s="79"/>
    </row>
    <row r="124" spans="1:18" s="280" customFormat="1" ht="8.25" customHeight="1" x14ac:dyDescent="0.25">
      <c r="A124" s="278"/>
      <c r="B124" s="207"/>
      <c r="C124" s="287"/>
      <c r="D124" s="288"/>
      <c r="E124" s="289"/>
      <c r="F124" s="289"/>
      <c r="G124" s="62"/>
      <c r="H124" s="78"/>
      <c r="I124" s="79"/>
      <c r="J124" s="79"/>
      <c r="K124" s="79"/>
      <c r="L124" s="79"/>
      <c r="R124" s="290"/>
    </row>
    <row r="125" spans="1:18" s="280" customFormat="1" ht="43.7" customHeight="1" x14ac:dyDescent="0.25">
      <c r="A125" s="278"/>
      <c r="B125" s="207">
        <f>COUNT($B$11:B124)+1</f>
        <v>22</v>
      </c>
      <c r="C125" s="212" t="s">
        <v>157</v>
      </c>
      <c r="D125" s="203"/>
      <c r="E125" s="289"/>
      <c r="F125" s="289"/>
      <c r="G125" s="62"/>
      <c r="H125" s="78"/>
      <c r="I125" s="79"/>
      <c r="J125" s="79"/>
      <c r="K125" s="79"/>
      <c r="L125" s="79"/>
      <c r="N125" s="212"/>
      <c r="R125" s="290"/>
    </row>
    <row r="126" spans="1:18" s="280" customFormat="1" ht="25.5" x14ac:dyDescent="0.25">
      <c r="A126" s="278"/>
      <c r="B126" s="207"/>
      <c r="C126" s="265" t="s">
        <v>29</v>
      </c>
      <c r="D126" s="205"/>
      <c r="E126" s="279"/>
      <c r="F126" s="279"/>
      <c r="G126" s="62"/>
      <c r="H126" s="78"/>
      <c r="I126" s="79"/>
      <c r="J126" s="79"/>
      <c r="K126" s="79"/>
      <c r="L126" s="79"/>
      <c r="N126" s="212"/>
    </row>
    <row r="127" spans="1:18" s="280" customFormat="1" x14ac:dyDescent="0.25">
      <c r="A127" s="310"/>
      <c r="B127" s="215"/>
      <c r="C127" s="226" t="s">
        <v>39</v>
      </c>
      <c r="D127" s="305"/>
      <c r="E127" s="308" t="s">
        <v>12</v>
      </c>
      <c r="F127" s="308">
        <v>2</v>
      </c>
      <c r="G127" s="65"/>
      <c r="H127" s="80">
        <f>G127*F127</f>
        <v>0</v>
      </c>
      <c r="I127" s="81"/>
      <c r="J127" s="81"/>
      <c r="K127" s="81"/>
      <c r="L127" s="79"/>
      <c r="N127" s="265"/>
    </row>
    <row r="128" spans="1:18" s="280" customFormat="1" ht="8.25" customHeight="1" x14ac:dyDescent="0.25">
      <c r="A128" s="278"/>
      <c r="B128" s="207"/>
      <c r="C128" s="287"/>
      <c r="D128" s="288"/>
      <c r="E128" s="288"/>
      <c r="F128" s="289"/>
      <c r="G128" s="62"/>
      <c r="H128" s="78"/>
      <c r="I128" s="79"/>
      <c r="J128" s="79"/>
      <c r="K128" s="79"/>
      <c r="L128" s="79"/>
      <c r="R128" s="290"/>
    </row>
    <row r="129" spans="1:18" s="280" customFormat="1" ht="43.7" customHeight="1" x14ac:dyDescent="0.25">
      <c r="A129" s="278"/>
      <c r="B129" s="207">
        <f>COUNT($B$11:B128)+1</f>
        <v>23</v>
      </c>
      <c r="C129" s="212" t="s">
        <v>179</v>
      </c>
      <c r="D129" s="203"/>
      <c r="E129" s="288"/>
      <c r="F129" s="288"/>
      <c r="G129" s="62"/>
      <c r="H129" s="78"/>
      <c r="I129" s="79"/>
      <c r="J129" s="79"/>
      <c r="K129" s="79"/>
      <c r="L129" s="79"/>
      <c r="N129" s="212"/>
      <c r="R129" s="290"/>
    </row>
    <row r="130" spans="1:18" s="280" customFormat="1" ht="25.5" x14ac:dyDescent="0.25">
      <c r="A130" s="278"/>
      <c r="B130" s="207"/>
      <c r="C130" s="265" t="s">
        <v>158</v>
      </c>
      <c r="D130" s="205"/>
      <c r="E130" s="311"/>
      <c r="F130" s="311"/>
      <c r="G130" s="62"/>
      <c r="H130" s="78"/>
      <c r="I130" s="79"/>
      <c r="J130" s="79"/>
      <c r="K130" s="79"/>
      <c r="L130" s="79"/>
      <c r="N130" s="265"/>
    </row>
    <row r="131" spans="1:18" s="280" customFormat="1" x14ac:dyDescent="0.25">
      <c r="A131" s="310"/>
      <c r="B131" s="215"/>
      <c r="C131" s="226" t="s">
        <v>185</v>
      </c>
      <c r="D131" s="305"/>
      <c r="E131" s="312" t="s">
        <v>12</v>
      </c>
      <c r="F131" s="308">
        <v>1</v>
      </c>
      <c r="G131" s="65"/>
      <c r="H131" s="80">
        <f>G131*F131</f>
        <v>0</v>
      </c>
      <c r="I131" s="81"/>
      <c r="J131" s="81"/>
      <c r="K131" s="81"/>
      <c r="L131" s="79"/>
    </row>
    <row r="132" spans="1:18" s="280" customFormat="1" ht="8.25" customHeight="1" x14ac:dyDescent="0.25">
      <c r="A132" s="278"/>
      <c r="B132" s="207"/>
      <c r="C132" s="287"/>
      <c r="D132" s="288"/>
      <c r="E132" s="288"/>
      <c r="F132" s="289"/>
      <c r="G132" s="62"/>
      <c r="H132" s="78"/>
      <c r="I132" s="79"/>
      <c r="J132" s="79"/>
      <c r="K132" s="79"/>
      <c r="L132" s="79"/>
      <c r="R132" s="290"/>
    </row>
    <row r="133" spans="1:18" s="280" customFormat="1" ht="25.5" x14ac:dyDescent="0.25">
      <c r="A133" s="278"/>
      <c r="B133" s="207">
        <f>COUNT($B$11:B132)+1</f>
        <v>24</v>
      </c>
      <c r="C133" s="212" t="s">
        <v>439</v>
      </c>
      <c r="D133" s="203"/>
      <c r="E133" s="288"/>
      <c r="F133" s="288"/>
      <c r="G133" s="62"/>
      <c r="H133" s="78"/>
      <c r="I133" s="79"/>
      <c r="J133" s="79"/>
      <c r="K133" s="79"/>
      <c r="L133" s="79"/>
      <c r="N133" s="212"/>
      <c r="R133" s="290"/>
    </row>
    <row r="134" spans="1:18" s="280" customFormat="1" ht="25.5" x14ac:dyDescent="0.25">
      <c r="A134" s="278"/>
      <c r="B134" s="207"/>
      <c r="C134" s="265" t="s">
        <v>158</v>
      </c>
      <c r="D134" s="205"/>
      <c r="E134" s="311"/>
      <c r="F134" s="311"/>
      <c r="G134" s="62"/>
      <c r="H134" s="78"/>
      <c r="I134" s="79"/>
      <c r="J134" s="79"/>
      <c r="K134" s="79"/>
      <c r="L134" s="79"/>
      <c r="N134" s="265"/>
    </row>
    <row r="135" spans="1:18" s="280" customFormat="1" x14ac:dyDescent="0.25">
      <c r="A135" s="310"/>
      <c r="B135" s="215"/>
      <c r="C135" s="226" t="s">
        <v>440</v>
      </c>
      <c r="D135" s="305"/>
      <c r="E135" s="312" t="s">
        <v>12</v>
      </c>
      <c r="F135" s="308">
        <v>1</v>
      </c>
      <c r="G135" s="65"/>
      <c r="H135" s="80">
        <f>G135*F135</f>
        <v>0</v>
      </c>
      <c r="I135" s="81"/>
      <c r="J135" s="81"/>
      <c r="K135" s="81"/>
      <c r="L135" s="79"/>
    </row>
    <row r="136" spans="1:18" s="314" customFormat="1" ht="8.25" customHeight="1" x14ac:dyDescent="0.25">
      <c r="A136" s="313"/>
      <c r="C136" s="315"/>
      <c r="D136" s="307"/>
      <c r="E136" s="309"/>
      <c r="F136" s="316"/>
      <c r="G136" s="66"/>
      <c r="H136" s="317"/>
      <c r="I136" s="318"/>
      <c r="J136" s="318"/>
      <c r="K136" s="318"/>
      <c r="L136" s="318"/>
      <c r="M136" s="318"/>
    </row>
    <row r="137" spans="1:18" s="314" customFormat="1" ht="15.75" x14ac:dyDescent="0.25">
      <c r="A137" s="313"/>
      <c r="B137" s="207">
        <f>COUNT($B$11:B136)+1</f>
        <v>25</v>
      </c>
      <c r="C137" s="212" t="s">
        <v>270</v>
      </c>
      <c r="D137" s="306"/>
      <c r="E137" s="319"/>
      <c r="F137" s="319"/>
      <c r="G137" s="67"/>
      <c r="H137" s="317"/>
      <c r="I137" s="318"/>
      <c r="J137" s="318"/>
      <c r="K137" s="318"/>
      <c r="L137" s="318"/>
      <c r="O137" s="320"/>
    </row>
    <row r="138" spans="1:18" s="280" customFormat="1" ht="144.6" customHeight="1" x14ac:dyDescent="0.25">
      <c r="A138" s="278"/>
      <c r="C138" s="265" t="s">
        <v>505</v>
      </c>
      <c r="D138" s="205"/>
      <c r="E138" s="311"/>
      <c r="F138" s="311"/>
      <c r="G138" s="60"/>
      <c r="H138" s="78"/>
      <c r="I138" s="79"/>
      <c r="J138" s="79"/>
      <c r="K138" s="79"/>
      <c r="L138" s="79"/>
      <c r="O138" s="290"/>
    </row>
    <row r="139" spans="1:18" s="280" customFormat="1" ht="38.25" x14ac:dyDescent="0.25">
      <c r="A139" s="278"/>
      <c r="C139" s="265" t="s">
        <v>445</v>
      </c>
      <c r="D139" s="205"/>
      <c r="E139" s="311"/>
      <c r="F139" s="311"/>
      <c r="G139" s="60"/>
      <c r="H139" s="78"/>
      <c r="I139" s="79"/>
      <c r="J139" s="79"/>
      <c r="K139" s="79"/>
      <c r="L139" s="79"/>
      <c r="O139" s="290"/>
    </row>
    <row r="140" spans="1:18" s="280" customFormat="1" ht="58.15" customHeight="1" x14ac:dyDescent="0.25">
      <c r="A140" s="278"/>
      <c r="C140" s="265" t="s">
        <v>277</v>
      </c>
      <c r="D140" s="205"/>
      <c r="E140" s="311"/>
      <c r="F140" s="311"/>
      <c r="G140" s="60"/>
      <c r="H140" s="78"/>
      <c r="I140" s="79"/>
      <c r="J140" s="79"/>
      <c r="K140" s="79"/>
      <c r="L140" s="79"/>
      <c r="O140" s="290"/>
    </row>
    <row r="141" spans="1:18" s="280" customFormat="1" ht="25.5" x14ac:dyDescent="0.25">
      <c r="A141" s="310"/>
      <c r="B141" s="321"/>
      <c r="C141" s="322" t="s">
        <v>271</v>
      </c>
      <c r="D141" s="323"/>
      <c r="E141" s="312" t="s">
        <v>12</v>
      </c>
      <c r="F141" s="312">
        <v>1</v>
      </c>
      <c r="G141" s="65"/>
      <c r="H141" s="80">
        <f>G141*F141</f>
        <v>0</v>
      </c>
      <c r="I141" s="79"/>
      <c r="J141" s="79"/>
      <c r="K141" s="79"/>
      <c r="L141" s="79"/>
      <c r="O141" s="324"/>
      <c r="R141" s="290"/>
    </row>
    <row r="142" spans="1:18" s="210" customFormat="1" ht="8.1" customHeight="1" x14ac:dyDescent="0.2">
      <c r="A142" s="206"/>
      <c r="B142" s="207"/>
      <c r="C142" s="325"/>
      <c r="D142" s="326"/>
      <c r="E142" s="326"/>
      <c r="F142" s="44"/>
      <c r="G142" s="40"/>
      <c r="H142" s="327"/>
    </row>
    <row r="143" spans="1:18" s="210" customFormat="1" ht="25.5" x14ac:dyDescent="0.2">
      <c r="A143" s="206"/>
      <c r="B143" s="207">
        <f>COUNT($B$11:B142)+1</f>
        <v>26</v>
      </c>
      <c r="C143" s="212" t="s">
        <v>269</v>
      </c>
      <c r="D143" s="328"/>
      <c r="E143" s="328"/>
      <c r="F143" s="44"/>
      <c r="G143" s="40"/>
      <c r="H143" s="327"/>
    </row>
    <row r="144" spans="1:18" s="129" customFormat="1" ht="114.75" x14ac:dyDescent="0.2">
      <c r="A144" s="136"/>
      <c r="B144" s="128"/>
      <c r="C144" s="265" t="s">
        <v>506</v>
      </c>
      <c r="D144" s="292"/>
      <c r="E144" s="292"/>
      <c r="F144" s="296"/>
      <c r="G144" s="68"/>
      <c r="H144" s="138"/>
    </row>
    <row r="145" spans="1:14" s="129" customFormat="1" ht="89.25" x14ac:dyDescent="0.2">
      <c r="A145" s="136"/>
      <c r="B145" s="128"/>
      <c r="C145" s="265" t="s">
        <v>473</v>
      </c>
      <c r="D145" s="292"/>
      <c r="E145" s="292"/>
      <c r="F145" s="296"/>
      <c r="G145" s="68"/>
      <c r="H145" s="138"/>
    </row>
    <row r="146" spans="1:14" s="129" customFormat="1" ht="114.75" x14ac:dyDescent="0.2">
      <c r="A146" s="136"/>
      <c r="B146" s="128"/>
      <c r="C146" s="265" t="s">
        <v>474</v>
      </c>
      <c r="D146" s="292"/>
      <c r="E146" s="292"/>
      <c r="F146" s="296"/>
      <c r="G146" s="68"/>
      <c r="H146" s="138"/>
    </row>
    <row r="147" spans="1:14" ht="14.45" customHeight="1" x14ac:dyDescent="0.25">
      <c r="A147" s="147"/>
      <c r="B147" s="183"/>
      <c r="C147" s="226" t="s">
        <v>446</v>
      </c>
      <c r="D147" s="305"/>
      <c r="E147" s="270" t="s">
        <v>12</v>
      </c>
      <c r="F147" s="270">
        <v>1</v>
      </c>
      <c r="G147" s="58"/>
      <c r="H147" s="271">
        <f>G147*F147</f>
        <v>0</v>
      </c>
      <c r="I147" s="84"/>
      <c r="J147" s="84"/>
      <c r="K147" s="84"/>
      <c r="L147" s="84"/>
    </row>
    <row r="148" spans="1:14" ht="8.25" customHeight="1" x14ac:dyDescent="0.25">
      <c r="A148" s="241"/>
      <c r="B148" s="128"/>
      <c r="C148" s="272"/>
      <c r="D148" s="260"/>
      <c r="E148" s="261"/>
      <c r="F148" s="261"/>
      <c r="G148" s="62"/>
      <c r="H148" s="78"/>
      <c r="I148" s="84"/>
      <c r="J148" s="84"/>
      <c r="K148" s="84"/>
      <c r="L148" s="84"/>
    </row>
    <row r="149" spans="1:14" x14ac:dyDescent="0.25">
      <c r="A149" s="241"/>
      <c r="B149" s="207">
        <f>COUNT($B$11:B148)+1</f>
        <v>27</v>
      </c>
      <c r="C149" s="203" t="s">
        <v>471</v>
      </c>
      <c r="D149" s="242"/>
      <c r="E149" s="261"/>
      <c r="F149" s="261"/>
      <c r="G149" s="56"/>
      <c r="H149" s="83"/>
      <c r="I149" s="84"/>
      <c r="J149" s="84"/>
      <c r="K149" s="84"/>
      <c r="L149" s="84"/>
    </row>
    <row r="150" spans="1:14" ht="38.25" x14ac:dyDescent="0.25">
      <c r="A150" s="241"/>
      <c r="B150" s="128"/>
      <c r="C150" s="205" t="s">
        <v>472</v>
      </c>
      <c r="D150" s="205"/>
      <c r="E150" s="261"/>
      <c r="F150" s="261"/>
      <c r="G150" s="56"/>
      <c r="H150" s="83"/>
      <c r="I150" s="84"/>
      <c r="N150" s="225"/>
    </row>
    <row r="151" spans="1:14" x14ac:dyDescent="0.25">
      <c r="A151" s="147"/>
      <c r="B151" s="183"/>
      <c r="C151" s="297"/>
      <c r="D151" s="305"/>
      <c r="E151" s="270" t="s">
        <v>12</v>
      </c>
      <c r="F151" s="270">
        <v>1</v>
      </c>
      <c r="G151" s="58"/>
      <c r="H151" s="271">
        <f>G151*F151</f>
        <v>0</v>
      </c>
      <c r="I151" s="84"/>
      <c r="J151" s="84"/>
      <c r="K151" s="84"/>
      <c r="L151" s="84"/>
    </row>
    <row r="152" spans="1:14" ht="8.25" customHeight="1" x14ac:dyDescent="0.25">
      <c r="A152" s="241"/>
      <c r="B152" s="128"/>
      <c r="C152" s="272"/>
      <c r="D152" s="260"/>
      <c r="E152" s="261"/>
      <c r="F152" s="261"/>
      <c r="G152" s="62"/>
      <c r="H152" s="78"/>
      <c r="I152" s="84"/>
      <c r="J152" s="84"/>
      <c r="K152" s="84"/>
      <c r="L152" s="84"/>
    </row>
    <row r="153" spans="1:14" ht="33" customHeight="1" x14ac:dyDescent="0.25">
      <c r="A153" s="241"/>
      <c r="B153" s="207">
        <f>COUNT($B$11:B152)+1</f>
        <v>28</v>
      </c>
      <c r="C153" s="329" t="s">
        <v>433</v>
      </c>
      <c r="D153" s="242"/>
      <c r="E153" s="261"/>
      <c r="F153" s="261"/>
      <c r="G153" s="69"/>
      <c r="H153" s="78"/>
      <c r="I153" s="79"/>
      <c r="J153" s="79"/>
      <c r="K153" s="79"/>
      <c r="L153" s="79"/>
      <c r="M153" s="280"/>
      <c r="N153" s="280"/>
    </row>
    <row r="154" spans="1:14" ht="38.25" x14ac:dyDescent="0.25">
      <c r="A154" s="241"/>
      <c r="B154" s="128"/>
      <c r="C154" s="331" t="s">
        <v>145</v>
      </c>
      <c r="D154" s="242"/>
      <c r="E154" s="261"/>
      <c r="F154" s="261"/>
      <c r="G154" s="69"/>
      <c r="H154" s="78"/>
      <c r="I154" s="79"/>
      <c r="J154" s="79"/>
      <c r="K154" s="79"/>
      <c r="L154" s="79"/>
      <c r="M154" s="280"/>
      <c r="N154" s="280"/>
    </row>
    <row r="155" spans="1:14" x14ac:dyDescent="0.25">
      <c r="A155" s="147"/>
      <c r="B155" s="183"/>
      <c r="C155" s="332"/>
      <c r="D155" s="333"/>
      <c r="E155" s="270" t="s">
        <v>12</v>
      </c>
      <c r="F155" s="270">
        <v>1</v>
      </c>
      <c r="G155" s="58"/>
      <c r="H155" s="271">
        <f>G155*F155</f>
        <v>0</v>
      </c>
      <c r="I155" s="84"/>
      <c r="J155" s="84"/>
      <c r="K155" s="84"/>
      <c r="L155" s="84"/>
    </row>
    <row r="156" spans="1:14" ht="8.25" customHeight="1" x14ac:dyDescent="0.25">
      <c r="A156" s="241"/>
      <c r="B156" s="128"/>
      <c r="C156" s="272"/>
      <c r="D156" s="260"/>
      <c r="E156" s="261"/>
      <c r="F156" s="261"/>
      <c r="G156" s="62"/>
      <c r="H156" s="78"/>
      <c r="I156" s="84"/>
      <c r="J156" s="84"/>
      <c r="K156" s="84"/>
      <c r="L156" s="84"/>
    </row>
    <row r="157" spans="1:14" ht="38.25" x14ac:dyDescent="0.25">
      <c r="A157" s="241"/>
      <c r="B157" s="207">
        <f>COUNT($B$11:B156)+1</f>
        <v>29</v>
      </c>
      <c r="C157" s="334" t="s">
        <v>63</v>
      </c>
      <c r="D157" s="242"/>
      <c r="E157" s="261"/>
      <c r="F157" s="261"/>
      <c r="G157" s="69"/>
      <c r="H157" s="78"/>
      <c r="I157" s="79"/>
      <c r="J157" s="79"/>
      <c r="K157" s="79"/>
      <c r="L157" s="79"/>
      <c r="M157" s="280"/>
      <c r="N157" s="280"/>
    </row>
    <row r="158" spans="1:14" x14ac:dyDescent="0.25">
      <c r="A158" s="147"/>
      <c r="B158" s="183"/>
      <c r="C158" s="332"/>
      <c r="D158" s="333"/>
      <c r="E158" s="270" t="s">
        <v>12</v>
      </c>
      <c r="F158" s="270">
        <v>1</v>
      </c>
      <c r="G158" s="58"/>
      <c r="H158" s="271">
        <f>G158*F158</f>
        <v>0</v>
      </c>
      <c r="I158" s="84"/>
      <c r="J158" s="84"/>
      <c r="K158" s="84"/>
      <c r="L158" s="84"/>
    </row>
    <row r="159" spans="1:14" ht="8.25" customHeight="1" x14ac:dyDescent="0.25">
      <c r="A159" s="241"/>
      <c r="B159" s="128"/>
      <c r="C159" s="272"/>
      <c r="D159" s="260"/>
      <c r="E159" s="261"/>
      <c r="F159" s="261"/>
      <c r="G159" s="62"/>
      <c r="H159" s="78"/>
      <c r="I159" s="84"/>
      <c r="J159" s="84"/>
      <c r="K159" s="84"/>
      <c r="L159" s="84"/>
    </row>
    <row r="160" spans="1:14" x14ac:dyDescent="0.25">
      <c r="A160" s="241"/>
      <c r="B160" s="207">
        <f>COUNT($B$11:B159)+1</f>
        <v>30</v>
      </c>
      <c r="C160" s="329" t="s">
        <v>16</v>
      </c>
      <c r="D160" s="242"/>
      <c r="E160" s="261"/>
      <c r="F160" s="261"/>
      <c r="G160" s="56"/>
      <c r="H160" s="83"/>
      <c r="I160" s="84"/>
      <c r="J160" s="84"/>
      <c r="K160" s="84"/>
      <c r="L160" s="84"/>
    </row>
    <row r="161" spans="1:14" ht="51" x14ac:dyDescent="0.25">
      <c r="A161" s="241"/>
      <c r="B161" s="128"/>
      <c r="C161" s="265" t="s">
        <v>151</v>
      </c>
      <c r="D161" s="205"/>
      <c r="E161" s="261"/>
      <c r="F161" s="261"/>
      <c r="G161" s="56"/>
      <c r="H161" s="83"/>
      <c r="I161" s="84"/>
      <c r="N161" s="225"/>
    </row>
    <row r="162" spans="1:14" ht="14.45" customHeight="1" x14ac:dyDescent="0.25">
      <c r="A162" s="147"/>
      <c r="B162" s="183"/>
      <c r="C162" s="335"/>
      <c r="D162" s="305"/>
      <c r="E162" s="270" t="s">
        <v>12</v>
      </c>
      <c r="F162" s="270">
        <v>1</v>
      </c>
      <c r="G162" s="58"/>
      <c r="H162" s="271">
        <f>G162*F162</f>
        <v>0</v>
      </c>
      <c r="I162" s="84"/>
      <c r="J162" s="84"/>
      <c r="K162" s="84"/>
      <c r="L162" s="84"/>
    </row>
    <row r="163" spans="1:14" ht="8.25" customHeight="1" x14ac:dyDescent="0.25">
      <c r="A163" s="241"/>
      <c r="B163" s="128"/>
      <c r="C163" s="272"/>
      <c r="D163" s="260"/>
      <c r="E163" s="261"/>
      <c r="F163" s="261"/>
      <c r="G163" s="62"/>
      <c r="H163" s="78"/>
      <c r="I163" s="84"/>
      <c r="J163" s="84"/>
      <c r="K163" s="84"/>
      <c r="L163" s="84"/>
    </row>
    <row r="164" spans="1:14" x14ac:dyDescent="0.25">
      <c r="A164" s="241"/>
      <c r="B164" s="207">
        <f>COUNT($B$11:B163)+1</f>
        <v>31</v>
      </c>
      <c r="C164" s="329" t="s">
        <v>13</v>
      </c>
      <c r="D164" s="242"/>
      <c r="E164" s="261"/>
      <c r="F164" s="261"/>
      <c r="G164" s="56"/>
      <c r="H164" s="83"/>
      <c r="I164" s="84"/>
      <c r="J164" s="84"/>
      <c r="K164" s="84"/>
      <c r="L164" s="84"/>
    </row>
    <row r="165" spans="1:14" ht="51" x14ac:dyDescent="0.25">
      <c r="A165" s="241"/>
      <c r="B165" s="128"/>
      <c r="C165" s="331" t="s">
        <v>113</v>
      </c>
      <c r="D165" s="205"/>
      <c r="E165" s="261"/>
      <c r="F165" s="261"/>
      <c r="G165" s="56"/>
      <c r="H165" s="83"/>
      <c r="I165" s="84"/>
      <c r="N165" s="225"/>
    </row>
    <row r="166" spans="1:14" ht="14.45" customHeight="1" thickBot="1" x14ac:dyDescent="0.25">
      <c r="A166" s="336"/>
      <c r="B166" s="337"/>
      <c r="C166" s="338"/>
      <c r="D166" s="339"/>
      <c r="E166" s="340" t="s">
        <v>12</v>
      </c>
      <c r="F166" s="341">
        <v>1</v>
      </c>
      <c r="G166" s="93"/>
      <c r="H166" s="342">
        <f>F166*G166</f>
        <v>0</v>
      </c>
      <c r="I166" s="84"/>
      <c r="J166" s="84"/>
      <c r="K166" s="84"/>
      <c r="L166" s="84"/>
    </row>
    <row r="167" spans="1:14" ht="17.25" thickTop="1" x14ac:dyDescent="0.25">
      <c r="A167" s="343"/>
      <c r="B167" s="344"/>
      <c r="C167" s="344"/>
      <c r="D167" s="345"/>
      <c r="E167" s="346"/>
      <c r="F167" s="346"/>
      <c r="G167" s="347" t="s">
        <v>68</v>
      </c>
      <c r="H167" s="348">
        <f>SUM(H13:H166)</f>
        <v>0</v>
      </c>
      <c r="I167" s="84"/>
      <c r="J167" s="84"/>
      <c r="K167" s="84"/>
    </row>
    <row r="168" spans="1:14" x14ac:dyDescent="0.25">
      <c r="D168" s="260"/>
      <c r="E168" s="349"/>
      <c r="F168" s="349"/>
      <c r="G168" s="86"/>
      <c r="H168" s="86"/>
      <c r="I168" s="84"/>
      <c r="J168" s="84"/>
      <c r="K168" s="84"/>
    </row>
  </sheetData>
  <sheetProtection algorithmName="SHA-512" hashValue="OSrMB/nytZBUf98WB5c2+RgsOtTZIwACtHqIDDCVzkrv66km0qhjC552F8MVVBe2aiWzJkDIbpeLEg/nsnjpBA==" saltValue="UA7XHiWjuHPP10I8T60psw==" spinCount="100000" sheet="1"/>
  <mergeCells count="2">
    <mergeCell ref="A6:H6"/>
    <mergeCell ref="A7:H7"/>
  </mergeCells>
  <pageMargins left="0.9055118110236221" right="0.31496062992125984" top="0.74803149606299213" bottom="0.74803149606299213" header="0.31496062992125984" footer="0.31496062992125984"/>
  <pageSetup paperSize="9" orientation="portrait" r:id="rId1"/>
  <headerFooter>
    <oddHeader>&amp;L&amp;"Arial Narrow,Navadno"&amp;8HIA, projektiranje strojnih inštalacij, s.p.</oddHeader>
    <oddFooter>&amp;L&amp;"Arial Narrow,Običajno"&amp;8Načrt strojnih inštalacij/PZI/št.nač. SA-59/22
Objekt: Lekarna TRNJE št. pr. 104/22&amp;R&amp;"Arial Narrow,Običajno"&amp;P/&amp;N</oddFooter>
  </headerFooter>
  <rowBreaks count="8" manualBreakCount="8">
    <brk id="19" max="7" man="1"/>
    <brk id="34" max="7" man="1"/>
    <brk id="55" max="7" man="1"/>
    <brk id="88" max="7" man="1"/>
    <brk id="103" max="7" man="1"/>
    <brk id="123" max="7" man="1"/>
    <brk id="141" max="7" man="1"/>
    <brk id="158"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40"/>
  <sheetViews>
    <sheetView view="pageBreakPreview" topLeftCell="A126" zoomScaleNormal="100" zoomScaleSheetLayoutView="100" workbookViewId="0">
      <selection activeCell="G138" sqref="G138"/>
    </sheetView>
  </sheetViews>
  <sheetFormatPr defaultColWidth="9.140625" defaultRowHeight="12.75" x14ac:dyDescent="0.2"/>
  <cols>
    <col min="1" max="2" width="3.28515625" style="128" customWidth="1"/>
    <col min="3" max="3" width="38.7109375" style="129" customWidth="1"/>
    <col min="4" max="4" width="9.7109375" style="129" customWidth="1"/>
    <col min="5" max="5" width="4.7109375" style="130" customWidth="1"/>
    <col min="6" max="6" width="5.28515625" style="130" customWidth="1"/>
    <col min="7" max="8" width="10.7109375" style="129" customWidth="1"/>
    <col min="9" max="9" width="9.140625" style="129"/>
    <col min="10" max="10" width="9.140625" style="129" customWidth="1"/>
    <col min="11" max="11" width="12.42578125" style="129" customWidth="1"/>
    <col min="12" max="12" width="19.28515625" style="129" customWidth="1"/>
    <col min="13" max="13" width="18.85546875" style="129" customWidth="1"/>
    <col min="14" max="14" width="31" style="129" customWidth="1"/>
    <col min="15" max="15" width="35.5703125" style="129" customWidth="1"/>
    <col min="16" max="16384" width="9.140625" style="129"/>
  </cols>
  <sheetData>
    <row r="1" spans="1:18" x14ac:dyDescent="0.2">
      <c r="A1" s="127"/>
    </row>
    <row r="2" spans="1:18" x14ac:dyDescent="0.2">
      <c r="A2" s="131" t="s">
        <v>69</v>
      </c>
      <c r="B2" s="132" t="s">
        <v>28</v>
      </c>
      <c r="C2" s="133"/>
      <c r="D2" s="133"/>
      <c r="E2" s="134"/>
      <c r="F2" s="134"/>
      <c r="G2" s="133"/>
      <c r="H2" s="135"/>
    </row>
    <row r="3" spans="1:18" x14ac:dyDescent="0.2">
      <c r="A3" s="136"/>
      <c r="B3" s="137" t="s">
        <v>4</v>
      </c>
      <c r="H3" s="138"/>
    </row>
    <row r="4" spans="1:18" x14ac:dyDescent="0.2">
      <c r="A4" s="136"/>
      <c r="H4" s="138"/>
      <c r="J4" s="49"/>
      <c r="K4" s="49"/>
      <c r="L4" s="49"/>
    </row>
    <row r="5" spans="1:18" ht="19.899999999999999" customHeight="1" x14ac:dyDescent="0.2">
      <c r="A5" s="140" t="str">
        <f>A2</f>
        <v>4.5.</v>
      </c>
      <c r="B5" s="141" t="s">
        <v>135</v>
      </c>
      <c r="C5" s="143" t="s">
        <v>469</v>
      </c>
      <c r="D5" s="143"/>
      <c r="E5" s="144"/>
      <c r="F5" s="144"/>
      <c r="G5" s="145"/>
      <c r="H5" s="146"/>
      <c r="J5" s="49"/>
      <c r="K5" s="49"/>
      <c r="L5" s="49"/>
    </row>
    <row r="6" spans="1:18" ht="8.25" customHeight="1" x14ac:dyDescent="0.2">
      <c r="A6" s="182"/>
      <c r="B6" s="183"/>
      <c r="C6" s="350"/>
      <c r="D6" s="350"/>
      <c r="E6" s="351"/>
      <c r="F6" s="351"/>
      <c r="G6" s="352"/>
      <c r="H6" s="353"/>
      <c r="J6" s="49"/>
      <c r="K6" s="49"/>
      <c r="L6" s="49"/>
    </row>
    <row r="7" spans="1:18" ht="6" customHeight="1" x14ac:dyDescent="0.2">
      <c r="A7" s="153"/>
      <c r="B7" s="154"/>
      <c r="C7" s="155"/>
      <c r="D7" s="155"/>
      <c r="E7" s="156"/>
      <c r="F7" s="156"/>
      <c r="G7" s="155"/>
      <c r="H7" s="354"/>
      <c r="J7" s="49"/>
      <c r="K7" s="49"/>
      <c r="L7" s="49"/>
    </row>
    <row r="8" spans="1:18" ht="15" customHeight="1" x14ac:dyDescent="0.2">
      <c r="A8" s="159" t="s">
        <v>1</v>
      </c>
      <c r="B8" s="160"/>
      <c r="C8" s="161" t="s">
        <v>2</v>
      </c>
      <c r="D8" s="161"/>
      <c r="E8" s="162" t="s">
        <v>9</v>
      </c>
      <c r="F8" s="163" t="s">
        <v>201</v>
      </c>
      <c r="G8" s="164" t="s">
        <v>6</v>
      </c>
      <c r="H8" s="165" t="s">
        <v>7</v>
      </c>
      <c r="J8" s="49"/>
      <c r="K8" s="49"/>
      <c r="L8" s="49"/>
    </row>
    <row r="9" spans="1:18" ht="15" customHeight="1" thickBot="1" x14ac:dyDescent="0.25">
      <c r="A9" s="166"/>
      <c r="B9" s="167"/>
      <c r="C9" s="168"/>
      <c r="D9" s="168"/>
      <c r="E9" s="169" t="s">
        <v>10</v>
      </c>
      <c r="F9" s="170"/>
      <c r="G9" s="171" t="s">
        <v>8</v>
      </c>
      <c r="H9" s="172" t="s">
        <v>8</v>
      </c>
      <c r="J9" s="49"/>
      <c r="K9" s="49"/>
      <c r="L9" s="49"/>
    </row>
    <row r="10" spans="1:18" ht="8.25" customHeight="1" thickTop="1" x14ac:dyDescent="0.25">
      <c r="A10" s="136"/>
      <c r="C10" s="191"/>
      <c r="D10" s="191"/>
      <c r="G10" s="70"/>
      <c r="H10" s="71"/>
      <c r="I10" s="49"/>
      <c r="J10" s="49"/>
      <c r="K10" s="49"/>
      <c r="L10" s="49"/>
      <c r="R10"/>
    </row>
    <row r="11" spans="1:18" ht="76.900000000000006" customHeight="1" x14ac:dyDescent="0.25">
      <c r="A11" s="136"/>
      <c r="B11" s="128">
        <f>COUNT($B$10:B10)+1</f>
        <v>1</v>
      </c>
      <c r="C11" s="223" t="s">
        <v>329</v>
      </c>
      <c r="D11" s="355"/>
      <c r="E11" s="181"/>
      <c r="F11" s="181"/>
      <c r="G11" s="26"/>
      <c r="H11" s="48"/>
      <c r="I11" s="49"/>
      <c r="J11" s="49"/>
      <c r="K11" s="49"/>
      <c r="L11" s="49"/>
      <c r="O11" s="219"/>
      <c r="R11" s="220"/>
    </row>
    <row r="12" spans="1:18" ht="51" x14ac:dyDescent="0.2">
      <c r="A12" s="136"/>
      <c r="C12" s="180" t="s">
        <v>328</v>
      </c>
      <c r="D12" s="180"/>
      <c r="E12" s="181"/>
      <c r="F12" s="181"/>
      <c r="G12" s="26"/>
      <c r="H12" s="48"/>
      <c r="I12" s="49"/>
      <c r="J12" s="49"/>
      <c r="K12" s="49"/>
      <c r="L12" s="49"/>
      <c r="Q12" s="191"/>
      <c r="R12" s="220"/>
    </row>
    <row r="13" spans="1:18" ht="152.44999999999999" customHeight="1" x14ac:dyDescent="0.2">
      <c r="A13" s="136"/>
      <c r="C13" s="356" t="s">
        <v>330</v>
      </c>
      <c r="D13" s="357"/>
      <c r="E13" s="181"/>
      <c r="F13" s="181"/>
      <c r="G13" s="26"/>
      <c r="H13" s="48"/>
      <c r="I13" s="49"/>
      <c r="J13" s="49"/>
      <c r="K13" s="49"/>
      <c r="L13" s="49"/>
      <c r="R13" s="220"/>
    </row>
    <row r="14" spans="1:18" ht="158.44999999999999" customHeight="1" x14ac:dyDescent="0.2">
      <c r="A14" s="136"/>
      <c r="C14" s="356" t="s">
        <v>518</v>
      </c>
      <c r="D14" s="357"/>
      <c r="E14" s="181"/>
      <c r="F14" s="181"/>
      <c r="G14" s="26"/>
      <c r="H14" s="48"/>
      <c r="I14" s="49"/>
      <c r="J14" s="49"/>
      <c r="K14" s="49"/>
      <c r="L14" s="49"/>
      <c r="R14" s="220"/>
    </row>
    <row r="15" spans="1:18" ht="15" x14ac:dyDescent="0.2">
      <c r="A15" s="136"/>
      <c r="C15" s="358" t="s">
        <v>174</v>
      </c>
      <c r="D15" s="357"/>
      <c r="E15" s="181"/>
      <c r="F15" s="181"/>
      <c r="G15" s="26"/>
      <c r="H15" s="48"/>
      <c r="I15" s="49"/>
      <c r="J15" s="49"/>
      <c r="K15" s="49"/>
      <c r="L15" s="49"/>
      <c r="R15" s="220"/>
    </row>
    <row r="16" spans="1:18" ht="114.75" x14ac:dyDescent="0.2">
      <c r="A16" s="136"/>
      <c r="C16" s="180" t="s">
        <v>452</v>
      </c>
      <c r="D16" s="180"/>
      <c r="E16" s="181"/>
      <c r="F16" s="181"/>
      <c r="G16" s="26"/>
      <c r="H16" s="48"/>
      <c r="I16" s="49"/>
      <c r="J16" s="49"/>
      <c r="K16" s="49"/>
      <c r="L16" s="49"/>
      <c r="Q16" s="191"/>
      <c r="R16" s="220"/>
    </row>
    <row r="17" spans="1:18" ht="114.75" x14ac:dyDescent="0.2">
      <c r="A17" s="136"/>
      <c r="C17" s="356" t="s">
        <v>331</v>
      </c>
      <c r="D17" s="357"/>
      <c r="E17" s="181"/>
      <c r="F17" s="181"/>
      <c r="G17" s="26"/>
      <c r="H17" s="48"/>
      <c r="I17" s="49"/>
      <c r="J17" s="49"/>
      <c r="K17" s="49"/>
      <c r="L17" s="49"/>
      <c r="R17" s="220"/>
    </row>
    <row r="18" spans="1:18" ht="127.9" customHeight="1" x14ac:dyDescent="0.25">
      <c r="A18" s="136"/>
      <c r="C18" s="359" t="s">
        <v>339</v>
      </c>
      <c r="D18" s="360"/>
      <c r="E18" s="292"/>
      <c r="F18" s="292"/>
      <c r="G18" s="68"/>
      <c r="H18" s="72"/>
      <c r="I18" s="361"/>
      <c r="J18" s="42"/>
      <c r="K18" s="42"/>
      <c r="L18" s="42"/>
      <c r="M18" s="362"/>
      <c r="O18" s="363"/>
    </row>
    <row r="19" spans="1:18" ht="76.5" x14ac:dyDescent="0.25">
      <c r="A19" s="136"/>
      <c r="C19" s="359" t="s">
        <v>340</v>
      </c>
      <c r="D19" s="360"/>
      <c r="E19" s="292"/>
      <c r="F19" s="292"/>
      <c r="G19" s="68"/>
      <c r="H19" s="72"/>
      <c r="I19" s="361"/>
      <c r="J19" s="42"/>
      <c r="K19" s="42"/>
      <c r="L19" s="42"/>
      <c r="M19" s="362"/>
      <c r="O19" s="363"/>
    </row>
    <row r="20" spans="1:18" ht="25.5" x14ac:dyDescent="0.2">
      <c r="A20" s="182"/>
      <c r="B20" s="183"/>
      <c r="C20" s="226" t="s">
        <v>332</v>
      </c>
      <c r="D20" s="226"/>
      <c r="E20" s="186" t="s">
        <v>11</v>
      </c>
      <c r="F20" s="186">
        <v>1</v>
      </c>
      <c r="G20" s="63"/>
      <c r="H20" s="73">
        <f>G20*F20</f>
        <v>0</v>
      </c>
      <c r="I20" s="42"/>
      <c r="J20" s="42"/>
      <c r="K20" s="42"/>
      <c r="L20" s="74"/>
      <c r="M20" s="363"/>
      <c r="N20" s="363"/>
      <c r="O20" s="265"/>
    </row>
    <row r="21" spans="1:18" ht="8.25" customHeight="1" x14ac:dyDescent="0.25">
      <c r="A21" s="136"/>
      <c r="C21" s="265"/>
      <c r="D21" s="265"/>
      <c r="E21" s="181"/>
      <c r="F21" s="181"/>
      <c r="G21" s="28"/>
      <c r="H21" s="53"/>
      <c r="I21" s="42"/>
      <c r="J21" s="42"/>
      <c r="K21" s="42"/>
      <c r="L21" s="42"/>
      <c r="M21" s="364"/>
    </row>
    <row r="22" spans="1:18" ht="15.75" x14ac:dyDescent="0.25">
      <c r="A22" s="136"/>
      <c r="B22" s="207"/>
      <c r="C22" s="291" t="s">
        <v>129</v>
      </c>
      <c r="D22" s="291"/>
      <c r="E22" s="181"/>
      <c r="F22" s="181"/>
      <c r="G22" s="28"/>
      <c r="H22" s="53"/>
      <c r="I22" s="42"/>
      <c r="J22" s="42"/>
      <c r="K22" s="42"/>
      <c r="L22" s="42"/>
      <c r="M22" s="364"/>
      <c r="O22" s="363"/>
    </row>
    <row r="23" spans="1:18" ht="186" customHeight="1" x14ac:dyDescent="0.25">
      <c r="A23" s="136"/>
      <c r="C23" s="265" t="s">
        <v>451</v>
      </c>
      <c r="D23" s="265"/>
      <c r="E23" s="181"/>
      <c r="F23" s="181"/>
      <c r="G23" s="28"/>
      <c r="H23" s="53"/>
      <c r="I23" s="42"/>
      <c r="J23" s="42"/>
      <c r="K23" s="42"/>
      <c r="L23" s="75"/>
      <c r="M23" s="365"/>
      <c r="N23" s="363"/>
      <c r="O23" s="265"/>
    </row>
    <row r="24" spans="1:18" ht="112.15" customHeight="1" x14ac:dyDescent="0.2">
      <c r="A24" s="136"/>
      <c r="C24" s="366" t="s">
        <v>519</v>
      </c>
      <c r="D24" s="357"/>
      <c r="E24" s="181"/>
      <c r="F24" s="181"/>
      <c r="G24" s="26"/>
      <c r="H24" s="48"/>
      <c r="I24" s="49"/>
      <c r="J24" s="49"/>
      <c r="K24" s="49"/>
      <c r="L24" s="49"/>
      <c r="R24" s="220"/>
    </row>
    <row r="25" spans="1:18" ht="51" x14ac:dyDescent="0.25">
      <c r="A25" s="136"/>
      <c r="C25" s="367" t="s">
        <v>338</v>
      </c>
      <c r="D25" s="265"/>
      <c r="E25" s="181"/>
      <c r="F25" s="181"/>
      <c r="G25" s="28"/>
      <c r="H25" s="53"/>
      <c r="I25" s="42"/>
      <c r="J25" s="42"/>
      <c r="K25" s="42"/>
      <c r="L25" s="42"/>
      <c r="M25" s="365"/>
      <c r="N25" s="363"/>
      <c r="O25" s="265"/>
    </row>
    <row r="26" spans="1:18" ht="15.75" x14ac:dyDescent="0.25">
      <c r="A26" s="136"/>
      <c r="C26" s="367" t="s">
        <v>380</v>
      </c>
      <c r="D26" s="265"/>
      <c r="E26" s="181"/>
      <c r="F26" s="181"/>
      <c r="G26" s="28"/>
      <c r="H26" s="53"/>
      <c r="I26" s="42"/>
      <c r="J26" s="42"/>
      <c r="K26" s="42"/>
      <c r="L26" s="42"/>
      <c r="M26" s="365"/>
      <c r="N26" s="363"/>
      <c r="O26" s="265"/>
    </row>
    <row r="27" spans="1:18" x14ac:dyDescent="0.2">
      <c r="A27" s="182"/>
      <c r="B27" s="183"/>
      <c r="C27" s="226" t="s">
        <v>333</v>
      </c>
      <c r="D27" s="226"/>
      <c r="E27" s="186" t="s">
        <v>12</v>
      </c>
      <c r="F27" s="186">
        <v>1</v>
      </c>
      <c r="G27" s="63"/>
      <c r="H27" s="73">
        <f>G27*F27</f>
        <v>0</v>
      </c>
      <c r="I27" s="42"/>
      <c r="J27" s="42"/>
      <c r="K27" s="42"/>
      <c r="L27" s="74"/>
      <c r="M27" s="363"/>
      <c r="N27" s="363"/>
      <c r="O27" s="265"/>
    </row>
    <row r="28" spans="1:18" ht="8.25" customHeight="1" x14ac:dyDescent="0.25">
      <c r="A28" s="136"/>
      <c r="C28" s="265"/>
      <c r="D28" s="265"/>
      <c r="E28" s="181"/>
      <c r="F28" s="181"/>
      <c r="G28" s="28"/>
      <c r="H28" s="53"/>
      <c r="I28" s="42"/>
      <c r="J28" s="42"/>
      <c r="K28" s="42"/>
      <c r="L28" s="42"/>
      <c r="M28" s="364"/>
    </row>
    <row r="29" spans="1:18" ht="15.75" x14ac:dyDescent="0.25">
      <c r="A29" s="136"/>
      <c r="B29" s="207">
        <f>COUNT($B$9:B28)+1</f>
        <v>2</v>
      </c>
      <c r="C29" s="291" t="s">
        <v>520</v>
      </c>
      <c r="D29" s="291"/>
      <c r="E29" s="181"/>
      <c r="F29" s="181"/>
      <c r="G29" s="28"/>
      <c r="H29" s="53"/>
      <c r="I29" s="42"/>
      <c r="J29" s="42"/>
      <c r="K29" s="42"/>
      <c r="L29" s="42"/>
      <c r="M29" s="364"/>
      <c r="O29" s="363"/>
    </row>
    <row r="30" spans="1:18" ht="51" x14ac:dyDescent="0.25">
      <c r="A30" s="136"/>
      <c r="C30" s="265" t="s">
        <v>521</v>
      </c>
      <c r="D30" s="265"/>
      <c r="E30" s="181"/>
      <c r="F30" s="181"/>
      <c r="G30" s="28"/>
      <c r="H30" s="53"/>
      <c r="I30" s="42"/>
      <c r="J30" s="42"/>
      <c r="K30" s="42"/>
      <c r="L30" s="42"/>
      <c r="M30" s="365"/>
      <c r="N30" s="363"/>
      <c r="O30" s="265"/>
    </row>
    <row r="31" spans="1:18" x14ac:dyDescent="0.2">
      <c r="A31" s="182"/>
      <c r="B31" s="183"/>
      <c r="C31" s="226" t="s">
        <v>334</v>
      </c>
      <c r="D31" s="226"/>
      <c r="E31" s="186" t="s">
        <v>11</v>
      </c>
      <c r="F31" s="186">
        <v>1</v>
      </c>
      <c r="G31" s="63"/>
      <c r="H31" s="73">
        <f>G31*F31</f>
        <v>0</v>
      </c>
      <c r="I31" s="42"/>
      <c r="J31" s="42"/>
      <c r="K31" s="42"/>
      <c r="L31" s="74"/>
      <c r="M31" s="363"/>
      <c r="N31" s="363"/>
      <c r="O31" s="265"/>
    </row>
    <row r="32" spans="1:18" ht="8.25" customHeight="1" x14ac:dyDescent="0.25">
      <c r="A32" s="136"/>
      <c r="C32" s="265"/>
      <c r="D32" s="265"/>
      <c r="E32" s="181"/>
      <c r="F32" s="181"/>
      <c r="G32" s="28"/>
      <c r="H32" s="53"/>
      <c r="I32" s="42"/>
      <c r="J32" s="42"/>
      <c r="K32" s="42"/>
      <c r="L32" s="42"/>
      <c r="M32" s="364"/>
    </row>
    <row r="33" spans="1:18" ht="15.75" x14ac:dyDescent="0.25">
      <c r="A33" s="136"/>
      <c r="B33" s="207">
        <f>COUNT($B$9:B32)+1</f>
        <v>3</v>
      </c>
      <c r="C33" s="291" t="s">
        <v>424</v>
      </c>
      <c r="D33" s="291"/>
      <c r="E33" s="181"/>
      <c r="F33" s="181"/>
      <c r="G33" s="28"/>
      <c r="H33" s="53"/>
      <c r="I33" s="42"/>
      <c r="J33" s="42"/>
      <c r="K33" s="42"/>
      <c r="L33" s="42"/>
      <c r="M33" s="364"/>
      <c r="O33" s="363"/>
    </row>
    <row r="34" spans="1:18" ht="140.25" x14ac:dyDescent="0.25">
      <c r="A34" s="136"/>
      <c r="C34" s="265" t="s">
        <v>509</v>
      </c>
      <c r="D34" s="265"/>
      <c r="E34" s="181"/>
      <c r="F34" s="181"/>
      <c r="G34" s="28"/>
      <c r="H34" s="53"/>
      <c r="I34" s="42"/>
      <c r="J34" s="42"/>
      <c r="K34" s="42"/>
      <c r="L34" s="42"/>
      <c r="M34" s="365"/>
      <c r="N34" s="363"/>
      <c r="O34" s="265"/>
    </row>
    <row r="35" spans="1:18" ht="25.5" x14ac:dyDescent="0.2">
      <c r="A35" s="182"/>
      <c r="B35" s="183"/>
      <c r="C35" s="226" t="s">
        <v>335</v>
      </c>
      <c r="D35" s="226"/>
      <c r="E35" s="186" t="s">
        <v>17</v>
      </c>
      <c r="F35" s="186">
        <v>4</v>
      </c>
      <c r="G35" s="63"/>
      <c r="H35" s="73">
        <f>G35*F35</f>
        <v>0</v>
      </c>
      <c r="I35" s="42"/>
      <c r="J35" s="42"/>
      <c r="K35" s="42"/>
      <c r="L35" s="74"/>
      <c r="M35" s="363"/>
      <c r="N35" s="363"/>
      <c r="O35" s="265"/>
    </row>
    <row r="36" spans="1:18" ht="8.25" customHeight="1" x14ac:dyDescent="0.25">
      <c r="A36" s="136"/>
      <c r="C36" s="265"/>
      <c r="D36" s="265"/>
      <c r="E36" s="181"/>
      <c r="F36" s="181"/>
      <c r="G36" s="28"/>
      <c r="H36" s="53"/>
      <c r="I36" s="42"/>
      <c r="J36" s="42"/>
      <c r="K36" s="42"/>
      <c r="L36" s="42"/>
      <c r="M36" s="364"/>
    </row>
    <row r="37" spans="1:18" ht="25.5" x14ac:dyDescent="0.25">
      <c r="A37" s="136"/>
      <c r="B37" s="207">
        <f>COUNT($B$9:B36)+1</f>
        <v>4</v>
      </c>
      <c r="C37" s="291" t="s">
        <v>510</v>
      </c>
      <c r="D37" s="291"/>
      <c r="E37" s="181"/>
      <c r="F37" s="181"/>
      <c r="G37" s="28"/>
      <c r="H37" s="53"/>
      <c r="I37" s="42"/>
      <c r="J37" s="42"/>
      <c r="K37" s="42"/>
      <c r="L37" s="42"/>
      <c r="M37" s="364"/>
      <c r="O37" s="363"/>
    </row>
    <row r="38" spans="1:18" ht="25.5" x14ac:dyDescent="0.25">
      <c r="A38" s="136"/>
      <c r="C38" s="265" t="s">
        <v>381</v>
      </c>
      <c r="D38" s="265"/>
      <c r="E38" s="181"/>
      <c r="F38" s="181"/>
      <c r="G38" s="28"/>
      <c r="H38" s="53"/>
      <c r="I38" s="42"/>
      <c r="J38" s="42"/>
      <c r="K38" s="42"/>
      <c r="L38" s="42"/>
      <c r="M38" s="365"/>
      <c r="N38" s="363"/>
      <c r="O38" s="265"/>
    </row>
    <row r="39" spans="1:18" x14ac:dyDescent="0.2">
      <c r="A39" s="182"/>
      <c r="B39" s="183"/>
      <c r="C39" s="226" t="s">
        <v>336</v>
      </c>
      <c r="D39" s="226"/>
      <c r="E39" s="186" t="s">
        <v>17</v>
      </c>
      <c r="F39" s="186">
        <v>8</v>
      </c>
      <c r="G39" s="63"/>
      <c r="H39" s="73">
        <f>G39*F39</f>
        <v>0</v>
      </c>
      <c r="I39" s="42"/>
      <c r="J39" s="42"/>
      <c r="K39" s="42"/>
      <c r="L39" s="74"/>
      <c r="M39" s="363"/>
      <c r="N39" s="363"/>
      <c r="O39" s="265"/>
    </row>
    <row r="40" spans="1:18" s="210" customFormat="1" ht="8.25" customHeight="1" x14ac:dyDescent="0.2">
      <c r="A40" s="206"/>
      <c r="B40" s="207"/>
      <c r="C40" s="265"/>
      <c r="D40" s="213"/>
      <c r="E40" s="209"/>
      <c r="F40" s="209"/>
      <c r="G40" s="24"/>
      <c r="H40" s="46"/>
      <c r="I40" s="43"/>
      <c r="J40" s="43"/>
      <c r="K40" s="43"/>
      <c r="L40" s="43"/>
    </row>
    <row r="41" spans="1:18" s="210" customFormat="1" ht="25.5" x14ac:dyDescent="0.25">
      <c r="A41" s="206"/>
      <c r="B41" s="128">
        <f>COUNT($B$10:B40)+1</f>
        <v>5</v>
      </c>
      <c r="C41" s="212" t="s">
        <v>384</v>
      </c>
      <c r="D41" s="212"/>
      <c r="E41" s="209"/>
      <c r="F41" s="209"/>
      <c r="G41" s="24"/>
      <c r="H41" s="46"/>
      <c r="I41" s="43"/>
      <c r="J41" s="43"/>
      <c r="K41" s="43"/>
      <c r="L41" s="43"/>
      <c r="O41" s="368"/>
      <c r="R41" s="369"/>
    </row>
    <row r="42" spans="1:18" s="210" customFormat="1" ht="25.5" x14ac:dyDescent="0.25">
      <c r="A42" s="206"/>
      <c r="B42" s="207"/>
      <c r="C42" s="265" t="s">
        <v>103</v>
      </c>
      <c r="D42" s="370"/>
      <c r="E42" s="209"/>
      <c r="F42" s="209"/>
      <c r="G42" s="24"/>
      <c r="H42" s="46"/>
      <c r="I42" s="43"/>
      <c r="J42" s="43"/>
      <c r="K42" s="43"/>
      <c r="L42" s="43"/>
      <c r="O42" s="368"/>
      <c r="R42" s="369"/>
    </row>
    <row r="43" spans="1:18" x14ac:dyDescent="0.2">
      <c r="A43" s="182"/>
      <c r="B43" s="183"/>
      <c r="C43" s="226" t="s">
        <v>337</v>
      </c>
      <c r="D43" s="335"/>
      <c r="E43" s="186" t="s">
        <v>17</v>
      </c>
      <c r="F43" s="186"/>
      <c r="G43" s="25"/>
      <c r="H43" s="47">
        <f>G43*F43</f>
        <v>0</v>
      </c>
      <c r="I43" s="42"/>
      <c r="J43" s="42"/>
      <c r="K43" s="42"/>
      <c r="L43" s="42"/>
      <c r="M43" s="363"/>
      <c r="N43" s="363"/>
      <c r="O43" s="265"/>
    </row>
    <row r="44" spans="1:18" s="210" customFormat="1" ht="8.25" customHeight="1" x14ac:dyDescent="0.2">
      <c r="A44" s="206"/>
      <c r="B44" s="207"/>
      <c r="C44" s="265"/>
      <c r="D44" s="213"/>
      <c r="E44" s="209"/>
      <c r="F44" s="209"/>
      <c r="G44" s="24"/>
      <c r="H44" s="46"/>
      <c r="I44" s="43"/>
      <c r="J44" s="43"/>
      <c r="K44" s="43"/>
      <c r="L44" s="43"/>
    </row>
    <row r="45" spans="1:18" s="210" customFormat="1" ht="38.25" x14ac:dyDescent="0.25">
      <c r="A45" s="206"/>
      <c r="B45" s="128">
        <f>COUNT($B$10:B44)+1</f>
        <v>6</v>
      </c>
      <c r="C45" s="202" t="s">
        <v>382</v>
      </c>
      <c r="D45" s="212"/>
      <c r="E45" s="209"/>
      <c r="F45" s="209"/>
      <c r="G45" s="24"/>
      <c r="H45" s="46"/>
      <c r="I45" s="43"/>
      <c r="J45" s="43"/>
      <c r="K45" s="43"/>
      <c r="L45" s="43"/>
      <c r="O45" s="368"/>
      <c r="R45" s="369"/>
    </row>
    <row r="46" spans="1:18" s="210" customFormat="1" ht="63.75" x14ac:dyDescent="0.25">
      <c r="A46" s="206"/>
      <c r="B46" s="207"/>
      <c r="C46" s="204" t="s">
        <v>511</v>
      </c>
      <c r="D46" s="370"/>
      <c r="E46" s="209"/>
      <c r="F46" s="209"/>
      <c r="G46" s="24"/>
      <c r="H46" s="46"/>
      <c r="I46" s="43"/>
      <c r="J46" s="43"/>
      <c r="K46" s="43"/>
      <c r="L46" s="43"/>
      <c r="O46" s="368"/>
      <c r="R46" s="369"/>
    </row>
    <row r="47" spans="1:18" x14ac:dyDescent="0.2">
      <c r="A47" s="182"/>
      <c r="B47" s="183"/>
      <c r="C47" s="226"/>
      <c r="D47" s="335"/>
      <c r="E47" s="186" t="s">
        <v>17</v>
      </c>
      <c r="F47" s="186">
        <v>4</v>
      </c>
      <c r="G47" s="25"/>
      <c r="H47" s="47">
        <f>G47*F47</f>
        <v>0</v>
      </c>
      <c r="I47" s="42"/>
      <c r="J47" s="42"/>
      <c r="K47" s="42"/>
      <c r="L47" s="42"/>
      <c r="M47" s="363"/>
      <c r="N47" s="363"/>
      <c r="O47" s="265"/>
    </row>
    <row r="48" spans="1:18" s="210" customFormat="1" ht="8.25" customHeight="1" x14ac:dyDescent="0.25">
      <c r="A48" s="206"/>
      <c r="B48" s="207"/>
      <c r="C48" s="208"/>
      <c r="D48" s="208"/>
      <c r="E48" s="209"/>
      <c r="F48" s="209"/>
      <c r="G48" s="24"/>
      <c r="H48" s="46"/>
      <c r="I48" s="43"/>
      <c r="J48" s="43"/>
      <c r="K48" s="43"/>
      <c r="L48" s="43"/>
      <c r="M48" s="371"/>
      <c r="R48" s="211"/>
    </row>
    <row r="49" spans="1:18" s="210" customFormat="1" ht="15" customHeight="1" x14ac:dyDescent="0.25">
      <c r="A49" s="206"/>
      <c r="B49" s="207">
        <f>COUNT($B$9:B48)+1</f>
        <v>7</v>
      </c>
      <c r="C49" s="202" t="s">
        <v>42</v>
      </c>
      <c r="D49" s="291"/>
      <c r="E49" s="209"/>
      <c r="F49" s="209"/>
      <c r="G49" s="24"/>
      <c r="H49" s="46"/>
      <c r="I49" s="43"/>
      <c r="J49" s="43"/>
      <c r="K49" s="43"/>
      <c r="L49" s="43"/>
      <c r="M49" s="371"/>
      <c r="O49" s="213"/>
    </row>
    <row r="50" spans="1:18" s="210" customFormat="1" ht="70.150000000000006" customHeight="1" x14ac:dyDescent="0.2">
      <c r="A50" s="214"/>
      <c r="B50" s="215"/>
      <c r="C50" s="372" t="s">
        <v>410</v>
      </c>
      <c r="D50" s="335"/>
      <c r="E50" s="217" t="s">
        <v>12</v>
      </c>
      <c r="F50" s="217">
        <v>1</v>
      </c>
      <c r="G50" s="25"/>
      <c r="H50" s="47">
        <f>G50*F50</f>
        <v>0</v>
      </c>
      <c r="I50" s="43"/>
      <c r="J50" s="43"/>
      <c r="K50" s="43"/>
      <c r="L50" s="74"/>
      <c r="M50" s="213"/>
      <c r="N50" s="213"/>
      <c r="O50" s="265"/>
    </row>
    <row r="51" spans="1:18" s="210" customFormat="1" ht="8.25" customHeight="1" x14ac:dyDescent="0.25">
      <c r="A51" s="206"/>
      <c r="B51" s="207"/>
      <c r="C51" s="208"/>
      <c r="D51" s="208"/>
      <c r="E51" s="209"/>
      <c r="F51" s="209"/>
      <c r="G51" s="24"/>
      <c r="H51" s="46"/>
      <c r="I51" s="43"/>
      <c r="J51" s="43"/>
      <c r="K51" s="43"/>
      <c r="L51" s="43"/>
      <c r="M51" s="371"/>
      <c r="R51" s="211"/>
    </row>
    <row r="52" spans="1:18" ht="17.25" customHeight="1" x14ac:dyDescent="0.2">
      <c r="A52" s="373"/>
      <c r="B52" s="374"/>
      <c r="C52" s="143" t="s">
        <v>383</v>
      </c>
      <c r="D52" s="144"/>
      <c r="E52" s="144"/>
      <c r="F52" s="145"/>
      <c r="G52" s="39"/>
      <c r="H52" s="146"/>
    </row>
    <row r="53" spans="1:18" ht="8.25" customHeight="1" x14ac:dyDescent="0.25">
      <c r="A53" s="136"/>
      <c r="C53" s="265"/>
      <c r="D53" s="265"/>
      <c r="E53" s="181"/>
      <c r="F53" s="181"/>
      <c r="G53" s="28"/>
      <c r="H53" s="53"/>
      <c r="I53" s="42"/>
      <c r="J53" s="42"/>
      <c r="K53" s="42"/>
      <c r="L53" s="42"/>
      <c r="M53" s="364"/>
    </row>
    <row r="54" spans="1:18" ht="15.75" x14ac:dyDescent="0.25">
      <c r="A54" s="136"/>
      <c r="B54" s="207">
        <f>COUNT($B$9:B53)+1</f>
        <v>8</v>
      </c>
      <c r="C54" s="202" t="s">
        <v>341</v>
      </c>
      <c r="D54" s="291"/>
      <c r="E54" s="181"/>
      <c r="F54" s="181"/>
      <c r="G54" s="28"/>
      <c r="H54" s="53"/>
      <c r="I54" s="42"/>
      <c r="J54" s="42"/>
      <c r="K54" s="42"/>
      <c r="L54" s="42"/>
      <c r="M54" s="364"/>
      <c r="O54" s="363"/>
    </row>
    <row r="55" spans="1:18" ht="38.25" x14ac:dyDescent="0.25">
      <c r="A55" s="136"/>
      <c r="C55" s="204" t="s">
        <v>512</v>
      </c>
      <c r="D55" s="265"/>
      <c r="E55" s="181"/>
      <c r="F55" s="181"/>
      <c r="G55" s="28"/>
      <c r="H55" s="53"/>
      <c r="I55" s="42"/>
      <c r="J55" s="42"/>
      <c r="K55" s="42"/>
      <c r="L55" s="42"/>
      <c r="M55" s="365"/>
      <c r="N55" s="363"/>
      <c r="O55" s="265"/>
    </row>
    <row r="56" spans="1:18" ht="76.5" x14ac:dyDescent="0.25">
      <c r="A56" s="136"/>
      <c r="C56" s="204" t="s">
        <v>343</v>
      </c>
      <c r="D56" s="265"/>
      <c r="E56" s="181"/>
      <c r="F56" s="181"/>
      <c r="G56" s="28"/>
      <c r="H56" s="53"/>
      <c r="I56" s="42"/>
      <c r="J56" s="42"/>
      <c r="K56" s="42"/>
      <c r="L56" s="42"/>
      <c r="M56" s="365"/>
      <c r="N56" s="363"/>
      <c r="O56" s="265"/>
    </row>
    <row r="57" spans="1:18" ht="25.5" x14ac:dyDescent="0.2">
      <c r="A57" s="182"/>
      <c r="B57" s="183"/>
      <c r="C57" s="375" t="s">
        <v>342</v>
      </c>
      <c r="D57" s="226"/>
      <c r="E57" s="186" t="s">
        <v>11</v>
      </c>
      <c r="F57" s="186">
        <v>1</v>
      </c>
      <c r="G57" s="63"/>
      <c r="H57" s="73">
        <f>G57*F57</f>
        <v>0</v>
      </c>
      <c r="I57" s="42"/>
      <c r="J57" s="42"/>
      <c r="K57" s="42"/>
      <c r="L57" s="74"/>
      <c r="M57" s="363"/>
      <c r="N57" s="363"/>
      <c r="O57" s="265"/>
    </row>
    <row r="58" spans="1:18" ht="8.25" customHeight="1" x14ac:dyDescent="0.25">
      <c r="A58" s="136"/>
      <c r="C58" s="265"/>
      <c r="D58" s="265"/>
      <c r="E58" s="181"/>
      <c r="F58" s="181"/>
      <c r="G58" s="28"/>
      <c r="H58" s="53"/>
      <c r="I58" s="42"/>
      <c r="J58" s="42"/>
      <c r="K58" s="42"/>
      <c r="L58" s="42"/>
      <c r="M58" s="364"/>
    </row>
    <row r="59" spans="1:18" ht="25.5" x14ac:dyDescent="0.25">
      <c r="A59" s="136"/>
      <c r="B59" s="207">
        <f>COUNT($B$9:B58)+1</f>
        <v>9</v>
      </c>
      <c r="C59" s="202" t="s">
        <v>345</v>
      </c>
      <c r="D59" s="291"/>
      <c r="E59" s="181"/>
      <c r="F59" s="181"/>
      <c r="G59" s="28"/>
      <c r="H59" s="53"/>
      <c r="I59" s="42"/>
      <c r="J59" s="42"/>
      <c r="K59" s="42"/>
      <c r="L59" s="42"/>
      <c r="M59" s="364"/>
      <c r="O59" s="363"/>
    </row>
    <row r="60" spans="1:18" ht="38.25" x14ac:dyDescent="0.25">
      <c r="A60" s="136"/>
      <c r="C60" s="204" t="s">
        <v>346</v>
      </c>
      <c r="D60" s="265"/>
      <c r="E60" s="181"/>
      <c r="F60" s="181"/>
      <c r="G60" s="28"/>
      <c r="H60" s="53"/>
      <c r="I60" s="42"/>
      <c r="J60" s="42"/>
      <c r="K60" s="42"/>
      <c r="L60" s="42"/>
      <c r="M60" s="365"/>
      <c r="N60" s="363"/>
      <c r="O60" s="265"/>
    </row>
    <row r="61" spans="1:18" x14ac:dyDescent="0.2">
      <c r="A61" s="182"/>
      <c r="B61" s="183"/>
      <c r="C61" s="221"/>
      <c r="D61" s="226"/>
      <c r="E61" s="186" t="s">
        <v>11</v>
      </c>
      <c r="F61" s="186">
        <v>1</v>
      </c>
      <c r="G61" s="63"/>
      <c r="H61" s="73">
        <f>G61*F61</f>
        <v>0</v>
      </c>
      <c r="I61" s="42"/>
      <c r="J61" s="42"/>
      <c r="K61" s="42"/>
      <c r="L61" s="74"/>
      <c r="M61" s="363"/>
      <c r="N61" s="363"/>
      <c r="O61" s="265"/>
    </row>
    <row r="62" spans="1:18" ht="8.25" customHeight="1" x14ac:dyDescent="0.25">
      <c r="A62" s="136"/>
      <c r="C62" s="265"/>
      <c r="D62" s="265"/>
      <c r="E62" s="181"/>
      <c r="F62" s="181"/>
      <c r="G62" s="28"/>
      <c r="H62" s="53"/>
      <c r="I62" s="42"/>
      <c r="J62" s="42"/>
      <c r="K62" s="42"/>
      <c r="L62" s="42"/>
      <c r="M62" s="364"/>
    </row>
    <row r="63" spans="1:18" ht="15.75" x14ac:dyDescent="0.25">
      <c r="A63" s="136"/>
      <c r="B63" s="207">
        <f>COUNT($B$9:B60)+1</f>
        <v>10</v>
      </c>
      <c r="C63" s="291" t="s">
        <v>513</v>
      </c>
      <c r="D63" s="291"/>
      <c r="E63" s="181"/>
      <c r="F63" s="181"/>
      <c r="G63" s="28"/>
      <c r="H63" s="53"/>
      <c r="I63" s="42"/>
      <c r="J63" s="42"/>
      <c r="K63" s="42"/>
      <c r="L63" s="42"/>
      <c r="M63" s="364"/>
      <c r="O63" s="363"/>
    </row>
    <row r="64" spans="1:18" ht="76.5" x14ac:dyDescent="0.25">
      <c r="A64" s="136" t="s">
        <v>344</v>
      </c>
      <c r="C64" s="265" t="s">
        <v>514</v>
      </c>
      <c r="D64" s="265"/>
      <c r="E64" s="181"/>
      <c r="F64" s="181"/>
      <c r="G64" s="28"/>
      <c r="H64" s="53"/>
      <c r="I64" s="42"/>
      <c r="J64" s="42"/>
      <c r="K64" s="42"/>
      <c r="L64" s="42"/>
      <c r="M64" s="365"/>
      <c r="N64" s="363"/>
      <c r="O64" s="265"/>
    </row>
    <row r="65" spans="1:15" ht="30" customHeight="1" x14ac:dyDescent="0.25">
      <c r="A65" s="136" t="s">
        <v>344</v>
      </c>
      <c r="C65" s="265" t="s">
        <v>515</v>
      </c>
      <c r="D65" s="265"/>
      <c r="E65" s="181"/>
      <c r="F65" s="181"/>
      <c r="G65" s="28"/>
      <c r="H65" s="53"/>
      <c r="I65" s="42"/>
      <c r="J65" s="42"/>
      <c r="K65" s="42"/>
      <c r="L65" s="42"/>
      <c r="M65" s="365"/>
      <c r="N65" s="363"/>
      <c r="O65" s="265"/>
    </row>
    <row r="66" spans="1:15" x14ac:dyDescent="0.2">
      <c r="A66" s="182"/>
      <c r="B66" s="183"/>
      <c r="C66" s="226" t="s">
        <v>483</v>
      </c>
      <c r="D66" s="226"/>
      <c r="E66" s="186" t="s">
        <v>11</v>
      </c>
      <c r="F66" s="186">
        <v>1</v>
      </c>
      <c r="G66" s="63"/>
      <c r="H66" s="73">
        <f>G66*F66</f>
        <v>0</v>
      </c>
      <c r="I66" s="42"/>
      <c r="J66" s="42"/>
      <c r="K66" s="42"/>
      <c r="L66" s="74"/>
      <c r="M66" s="363"/>
      <c r="N66" s="363"/>
      <c r="O66" s="265"/>
    </row>
    <row r="67" spans="1:15" ht="8.25" customHeight="1" x14ac:dyDescent="0.25">
      <c r="A67" s="136"/>
      <c r="C67" s="265"/>
      <c r="D67" s="265"/>
      <c r="E67" s="181"/>
      <c r="F67" s="181"/>
      <c r="G67" s="28"/>
      <c r="H67" s="53"/>
      <c r="I67" s="42"/>
      <c r="J67" s="42"/>
      <c r="K67" s="42"/>
      <c r="L67" s="42"/>
      <c r="M67" s="364"/>
    </row>
    <row r="68" spans="1:15" ht="25.5" x14ac:dyDescent="0.25">
      <c r="A68" s="136"/>
      <c r="B68" s="207">
        <f>COUNT($B$9:B67)+1</f>
        <v>11</v>
      </c>
      <c r="C68" s="212" t="s">
        <v>350</v>
      </c>
      <c r="D68" s="291"/>
      <c r="E68" s="181"/>
      <c r="F68" s="181"/>
      <c r="G68" s="28"/>
      <c r="H68" s="53"/>
      <c r="I68" s="42"/>
      <c r="J68" s="42"/>
      <c r="K68" s="42"/>
      <c r="L68" s="42"/>
      <c r="M68" s="364"/>
      <c r="O68" s="363"/>
    </row>
    <row r="69" spans="1:15" ht="102" x14ac:dyDescent="0.25">
      <c r="A69" s="136"/>
      <c r="C69" s="265" t="s">
        <v>351</v>
      </c>
      <c r="D69" s="265"/>
      <c r="E69" s="181"/>
      <c r="F69" s="181"/>
      <c r="G69" s="28"/>
      <c r="H69" s="53"/>
      <c r="I69" s="42"/>
      <c r="J69" s="42"/>
      <c r="K69" s="42"/>
      <c r="L69" s="42"/>
      <c r="M69" s="365"/>
      <c r="N69" s="363"/>
      <c r="O69" s="265"/>
    </row>
    <row r="70" spans="1:15" x14ac:dyDescent="0.2">
      <c r="A70" s="182"/>
      <c r="B70" s="183"/>
      <c r="C70" s="226" t="s">
        <v>347</v>
      </c>
      <c r="D70" s="226"/>
      <c r="E70" s="186" t="s">
        <v>11</v>
      </c>
      <c r="F70" s="186">
        <v>1</v>
      </c>
      <c r="G70" s="63"/>
      <c r="H70" s="73">
        <f>G70*F70</f>
        <v>0</v>
      </c>
      <c r="I70" s="42"/>
      <c r="J70" s="42"/>
      <c r="K70" s="42"/>
      <c r="L70" s="74"/>
      <c r="M70" s="363"/>
      <c r="N70" s="363"/>
      <c r="O70" s="265"/>
    </row>
    <row r="71" spans="1:15" ht="8.25" customHeight="1" x14ac:dyDescent="0.25">
      <c r="A71" s="136"/>
      <c r="C71" s="265"/>
      <c r="D71" s="265"/>
      <c r="E71" s="181"/>
      <c r="F71" s="181"/>
      <c r="G71" s="28"/>
      <c r="H71" s="53"/>
      <c r="I71" s="42"/>
      <c r="J71" s="42"/>
      <c r="K71" s="42"/>
      <c r="L71" s="42"/>
      <c r="M71" s="364"/>
    </row>
    <row r="72" spans="1:15" ht="15.75" x14ac:dyDescent="0.25">
      <c r="A72" s="136"/>
      <c r="B72" s="207">
        <f>COUNT($B$9:B71)+1</f>
        <v>12</v>
      </c>
      <c r="C72" s="212" t="s">
        <v>348</v>
      </c>
      <c r="D72" s="291"/>
      <c r="E72" s="181"/>
      <c r="F72" s="181"/>
      <c r="G72" s="28"/>
      <c r="H72" s="53"/>
      <c r="I72" s="42"/>
      <c r="J72" s="42"/>
      <c r="K72" s="42"/>
      <c r="L72" s="42"/>
      <c r="M72" s="364"/>
      <c r="O72" s="363"/>
    </row>
    <row r="73" spans="1:15" ht="38.25" x14ac:dyDescent="0.25">
      <c r="A73" s="136"/>
      <c r="C73" s="265" t="s">
        <v>353</v>
      </c>
      <c r="D73" s="265"/>
      <c r="E73" s="181"/>
      <c r="F73" s="181"/>
      <c r="G73" s="28"/>
      <c r="H73" s="53"/>
      <c r="I73" s="42"/>
      <c r="J73" s="42"/>
      <c r="K73" s="42"/>
      <c r="L73" s="42"/>
      <c r="M73" s="365"/>
      <c r="N73" s="363"/>
      <c r="O73" s="265"/>
    </row>
    <row r="74" spans="1:15" x14ac:dyDescent="0.2">
      <c r="A74" s="182"/>
      <c r="B74" s="183"/>
      <c r="C74" s="376" t="s">
        <v>352</v>
      </c>
      <c r="D74" s="226"/>
      <c r="E74" s="186" t="s">
        <v>11</v>
      </c>
      <c r="F74" s="186">
        <v>1</v>
      </c>
      <c r="G74" s="63"/>
      <c r="H74" s="73">
        <f>G74*F74</f>
        <v>0</v>
      </c>
      <c r="I74" s="42"/>
      <c r="J74" s="42"/>
      <c r="K74" s="42"/>
      <c r="L74" s="74"/>
      <c r="M74" s="363"/>
      <c r="N74" s="363"/>
      <c r="O74" s="265"/>
    </row>
    <row r="75" spans="1:15" ht="8.25" customHeight="1" x14ac:dyDescent="0.25">
      <c r="A75" s="136"/>
      <c r="C75" s="265"/>
      <c r="D75" s="265"/>
      <c r="E75" s="181"/>
      <c r="F75" s="181"/>
      <c r="G75" s="28"/>
      <c r="H75" s="53"/>
      <c r="I75" s="42"/>
      <c r="J75" s="42"/>
      <c r="K75" s="42"/>
      <c r="L75" s="42"/>
      <c r="M75" s="364"/>
    </row>
    <row r="76" spans="1:15" ht="15.75" x14ac:dyDescent="0.25">
      <c r="A76" s="136"/>
      <c r="B76" s="207">
        <f>COUNT($B$9:B75)+1</f>
        <v>13</v>
      </c>
      <c r="C76" s="212" t="s">
        <v>251</v>
      </c>
      <c r="D76" s="291"/>
      <c r="E76" s="181"/>
      <c r="F76" s="181"/>
      <c r="G76" s="28"/>
      <c r="H76" s="53"/>
      <c r="I76" s="42"/>
      <c r="J76" s="42"/>
      <c r="K76" s="42"/>
      <c r="L76" s="42"/>
      <c r="M76" s="364"/>
      <c r="O76" s="363"/>
    </row>
    <row r="77" spans="1:15" ht="127.5" x14ac:dyDescent="0.25">
      <c r="A77" s="136"/>
      <c r="C77" s="265" t="s">
        <v>252</v>
      </c>
      <c r="D77" s="265"/>
      <c r="E77" s="181"/>
      <c r="F77" s="181"/>
      <c r="G77" s="28"/>
      <c r="H77" s="53"/>
      <c r="I77" s="42"/>
      <c r="J77" s="42"/>
      <c r="K77" s="42"/>
      <c r="L77" s="42"/>
      <c r="M77" s="365"/>
      <c r="N77" s="363"/>
      <c r="O77" s="265"/>
    </row>
    <row r="78" spans="1:15" ht="15.75" x14ac:dyDescent="0.25">
      <c r="A78" s="136"/>
      <c r="C78" s="295" t="s">
        <v>253</v>
      </c>
      <c r="D78" s="265"/>
      <c r="E78" s="181"/>
      <c r="F78" s="181"/>
      <c r="G78" s="28"/>
      <c r="H78" s="53"/>
      <c r="I78" s="42"/>
      <c r="J78" s="42"/>
      <c r="K78" s="42"/>
      <c r="L78" s="42"/>
      <c r="M78" s="365"/>
      <c r="N78" s="363"/>
      <c r="O78" s="265"/>
    </row>
    <row r="79" spans="1:15" x14ac:dyDescent="0.2">
      <c r="A79" s="182"/>
      <c r="B79" s="183"/>
      <c r="C79" s="226" t="s">
        <v>482</v>
      </c>
      <c r="D79" s="226"/>
      <c r="E79" s="186" t="s">
        <v>11</v>
      </c>
      <c r="F79" s="186">
        <v>1</v>
      </c>
      <c r="G79" s="63"/>
      <c r="H79" s="73">
        <f>G79*F79</f>
        <v>0</v>
      </c>
      <c r="I79" s="42"/>
      <c r="J79" s="42"/>
      <c r="K79" s="42"/>
      <c r="L79" s="74"/>
      <c r="M79" s="363"/>
      <c r="N79" s="363"/>
      <c r="O79" s="265"/>
    </row>
    <row r="80" spans="1:15" ht="8.25" customHeight="1" x14ac:dyDescent="0.25">
      <c r="A80" s="136"/>
      <c r="C80" s="265"/>
      <c r="D80" s="265"/>
      <c r="E80" s="181"/>
      <c r="F80" s="181"/>
      <c r="G80" s="28"/>
      <c r="H80" s="53"/>
      <c r="I80" s="42"/>
      <c r="J80" s="42"/>
      <c r="K80" s="42"/>
      <c r="L80" s="42"/>
      <c r="M80" s="364"/>
    </row>
    <row r="81" spans="1:15" ht="15.75" x14ac:dyDescent="0.25">
      <c r="A81" s="136"/>
      <c r="B81" s="207">
        <f>COUNT($B$9:B80)+1</f>
        <v>14</v>
      </c>
      <c r="C81" s="212" t="s">
        <v>243</v>
      </c>
      <c r="D81" s="291"/>
      <c r="E81" s="181"/>
      <c r="F81" s="181"/>
      <c r="G81" s="28"/>
      <c r="H81" s="53"/>
      <c r="I81" s="42"/>
      <c r="J81" s="42"/>
      <c r="K81" s="42"/>
      <c r="L81" s="42"/>
      <c r="M81" s="364"/>
      <c r="O81" s="363"/>
    </row>
    <row r="82" spans="1:15" ht="51" x14ac:dyDescent="0.25">
      <c r="A82" s="136"/>
      <c r="B82" s="207"/>
      <c r="C82" s="180" t="s">
        <v>244</v>
      </c>
      <c r="D82" s="265"/>
      <c r="E82" s="181"/>
      <c r="F82" s="181"/>
      <c r="G82" s="28"/>
      <c r="H82" s="53"/>
      <c r="I82" s="42"/>
      <c r="J82" s="42"/>
      <c r="K82" s="42"/>
      <c r="L82" s="42"/>
      <c r="M82" s="365"/>
      <c r="N82" s="363"/>
      <c r="O82" s="265"/>
    </row>
    <row r="83" spans="1:15" x14ac:dyDescent="0.2">
      <c r="A83" s="182"/>
      <c r="B83" s="183"/>
      <c r="C83" s="221" t="s">
        <v>481</v>
      </c>
      <c r="D83" s="226"/>
      <c r="E83" s="186" t="s">
        <v>11</v>
      </c>
      <c r="F83" s="186">
        <v>5</v>
      </c>
      <c r="G83" s="63"/>
      <c r="H83" s="73">
        <f>G83*F83</f>
        <v>0</v>
      </c>
      <c r="I83" s="42"/>
      <c r="J83" s="42"/>
      <c r="K83" s="42"/>
      <c r="L83" s="74"/>
      <c r="M83" s="363"/>
      <c r="N83" s="363"/>
      <c r="O83" s="265"/>
    </row>
    <row r="84" spans="1:15" ht="8.25" customHeight="1" x14ac:dyDescent="0.25">
      <c r="A84" s="136"/>
      <c r="C84" s="265"/>
      <c r="D84" s="265"/>
      <c r="E84" s="181"/>
      <c r="F84" s="181"/>
      <c r="G84" s="28"/>
      <c r="H84" s="53"/>
      <c r="I84" s="42"/>
      <c r="J84" s="42"/>
      <c r="K84" s="42"/>
      <c r="L84" s="42"/>
      <c r="M84" s="364"/>
    </row>
    <row r="85" spans="1:15" ht="15.75" x14ac:dyDescent="0.25">
      <c r="A85" s="136"/>
      <c r="B85" s="207">
        <f>COUNT($B$9:B84)+1</f>
        <v>15</v>
      </c>
      <c r="C85" s="212" t="s">
        <v>254</v>
      </c>
      <c r="D85" s="291"/>
      <c r="E85" s="181"/>
      <c r="F85" s="181"/>
      <c r="G85" s="28"/>
      <c r="H85" s="53"/>
      <c r="I85" s="42"/>
      <c r="J85" s="42"/>
      <c r="K85" s="42"/>
      <c r="L85" s="42"/>
      <c r="M85" s="364"/>
      <c r="O85" s="363"/>
    </row>
    <row r="86" spans="1:15" ht="38.25" x14ac:dyDescent="0.25">
      <c r="A86" s="136"/>
      <c r="C86" s="180" t="s">
        <v>289</v>
      </c>
      <c r="D86" s="265"/>
      <c r="E86" s="181"/>
      <c r="F86" s="181"/>
      <c r="G86" s="28"/>
      <c r="H86" s="53"/>
      <c r="I86" s="42"/>
      <c r="J86" s="42"/>
      <c r="K86" s="42"/>
      <c r="L86" s="42"/>
      <c r="M86" s="365"/>
      <c r="N86" s="363"/>
      <c r="O86" s="265"/>
    </row>
    <row r="87" spans="1:15" x14ac:dyDescent="0.2">
      <c r="A87" s="182"/>
      <c r="B87" s="183"/>
      <c r="C87" s="221" t="s">
        <v>481</v>
      </c>
      <c r="D87" s="226"/>
      <c r="E87" s="186" t="s">
        <v>11</v>
      </c>
      <c r="F87" s="186">
        <v>1</v>
      </c>
      <c r="G87" s="63"/>
      <c r="H87" s="73">
        <f>G87*F87</f>
        <v>0</v>
      </c>
      <c r="I87" s="42"/>
      <c r="J87" s="42"/>
      <c r="K87" s="42"/>
      <c r="L87" s="74"/>
      <c r="M87" s="363"/>
      <c r="N87" s="363"/>
      <c r="O87" s="265"/>
    </row>
    <row r="88" spans="1:15" ht="8.25" customHeight="1" x14ac:dyDescent="0.25">
      <c r="A88" s="136"/>
      <c r="C88" s="265"/>
      <c r="D88" s="265"/>
      <c r="E88" s="181"/>
      <c r="F88" s="181"/>
      <c r="G88" s="28"/>
      <c r="H88" s="53"/>
      <c r="I88" s="42"/>
      <c r="J88" s="42"/>
      <c r="K88" s="42"/>
      <c r="L88" s="42"/>
      <c r="M88" s="364"/>
    </row>
    <row r="89" spans="1:15" ht="25.5" x14ac:dyDescent="0.25">
      <c r="A89" s="136"/>
      <c r="B89" s="207">
        <f>COUNT($B$9:B88)+1</f>
        <v>16</v>
      </c>
      <c r="C89" s="202" t="s">
        <v>354</v>
      </c>
      <c r="D89" s="291"/>
      <c r="E89" s="181"/>
      <c r="F89" s="181"/>
      <c r="G89" s="28"/>
      <c r="H89" s="53"/>
      <c r="I89" s="42"/>
      <c r="J89" s="42"/>
      <c r="K89" s="42"/>
      <c r="L89" s="42"/>
      <c r="M89" s="364"/>
      <c r="O89" s="363"/>
    </row>
    <row r="90" spans="1:15" ht="38.25" x14ac:dyDescent="0.25">
      <c r="A90" s="136"/>
      <c r="C90" s="204" t="s">
        <v>355</v>
      </c>
      <c r="D90" s="265"/>
      <c r="E90" s="181"/>
      <c r="F90" s="181"/>
      <c r="G90" s="28"/>
      <c r="H90" s="53"/>
      <c r="I90" s="42"/>
      <c r="J90" s="42"/>
      <c r="K90" s="42"/>
      <c r="L90" s="42"/>
      <c r="M90" s="365"/>
      <c r="N90" s="363"/>
      <c r="O90" s="265"/>
    </row>
    <row r="91" spans="1:15" x14ac:dyDescent="0.2">
      <c r="A91" s="182"/>
      <c r="B91" s="183"/>
      <c r="C91" s="226"/>
      <c r="D91" s="226"/>
      <c r="E91" s="186" t="s">
        <v>11</v>
      </c>
      <c r="F91" s="186">
        <v>1</v>
      </c>
      <c r="G91" s="63"/>
      <c r="H91" s="73">
        <f>G91*F91</f>
        <v>0</v>
      </c>
      <c r="I91" s="42"/>
      <c r="J91" s="42"/>
      <c r="K91" s="42"/>
      <c r="L91" s="74"/>
      <c r="M91" s="363"/>
      <c r="N91" s="363"/>
      <c r="O91" s="265"/>
    </row>
    <row r="92" spans="1:15" ht="8.25" customHeight="1" x14ac:dyDescent="0.25">
      <c r="A92" s="136"/>
      <c r="C92" s="265"/>
      <c r="D92" s="265"/>
      <c r="E92" s="181"/>
      <c r="F92" s="181"/>
      <c r="G92" s="28"/>
      <c r="H92" s="53"/>
      <c r="I92" s="42"/>
      <c r="J92" s="42"/>
      <c r="K92" s="42"/>
      <c r="L92" s="42"/>
      <c r="M92" s="364"/>
    </row>
    <row r="93" spans="1:15" ht="25.5" x14ac:dyDescent="0.25">
      <c r="A93" s="136"/>
      <c r="B93" s="207">
        <f>COUNT($B$9:B92)+1</f>
        <v>17</v>
      </c>
      <c r="C93" s="212" t="s">
        <v>245</v>
      </c>
      <c r="D93" s="291"/>
      <c r="E93" s="181"/>
      <c r="F93" s="181"/>
      <c r="G93" s="28"/>
      <c r="H93" s="53"/>
      <c r="I93" s="42"/>
      <c r="J93" s="42"/>
      <c r="K93" s="42"/>
      <c r="L93" s="42"/>
      <c r="M93" s="364"/>
      <c r="O93" s="363"/>
    </row>
    <row r="94" spans="1:15" ht="40.5" x14ac:dyDescent="0.25">
      <c r="A94" s="136"/>
      <c r="C94" s="265" t="s">
        <v>246</v>
      </c>
      <c r="D94" s="265"/>
      <c r="E94" s="181"/>
      <c r="F94" s="181"/>
      <c r="G94" s="28"/>
      <c r="H94" s="53"/>
      <c r="I94" s="42"/>
      <c r="J94" s="42"/>
      <c r="K94" s="42"/>
      <c r="L94" s="42"/>
      <c r="M94" s="365"/>
      <c r="N94" s="363"/>
      <c r="O94" s="265"/>
    </row>
    <row r="95" spans="1:15" x14ac:dyDescent="0.2">
      <c r="A95" s="182"/>
      <c r="B95" s="183"/>
      <c r="C95" s="226"/>
      <c r="D95" s="226"/>
      <c r="E95" s="186" t="s">
        <v>11</v>
      </c>
      <c r="F95" s="186">
        <v>2</v>
      </c>
      <c r="G95" s="63"/>
      <c r="H95" s="73">
        <f>G95*F95</f>
        <v>0</v>
      </c>
      <c r="I95" s="42"/>
      <c r="J95" s="42"/>
      <c r="K95" s="42"/>
      <c r="L95" s="74"/>
      <c r="M95" s="363"/>
      <c r="N95" s="363"/>
      <c r="O95" s="265"/>
    </row>
    <row r="96" spans="1:15" ht="8.25" customHeight="1" x14ac:dyDescent="0.25">
      <c r="A96" s="136"/>
      <c r="C96" s="265"/>
      <c r="D96" s="265"/>
      <c r="E96" s="181"/>
      <c r="F96" s="181"/>
      <c r="G96" s="28"/>
      <c r="H96" s="53"/>
      <c r="I96" s="42"/>
      <c r="J96" s="42"/>
      <c r="K96" s="42"/>
      <c r="L96" s="42"/>
      <c r="M96" s="364"/>
    </row>
    <row r="97" spans="1:15" ht="15.75" x14ac:dyDescent="0.25">
      <c r="A97" s="136"/>
      <c r="B97" s="207">
        <f>COUNT($B$9:B96)+1</f>
        <v>18</v>
      </c>
      <c r="C97" s="212" t="s">
        <v>247</v>
      </c>
      <c r="D97" s="291"/>
      <c r="E97" s="181"/>
      <c r="F97" s="181"/>
      <c r="G97" s="28"/>
      <c r="H97" s="53"/>
      <c r="I97" s="42"/>
      <c r="J97" s="42"/>
      <c r="K97" s="42"/>
      <c r="L97" s="42"/>
      <c r="M97" s="364"/>
      <c r="O97" s="363"/>
    </row>
    <row r="98" spans="1:15" ht="48" customHeight="1" x14ac:dyDescent="0.25">
      <c r="A98" s="136"/>
      <c r="C98" s="265" t="s">
        <v>248</v>
      </c>
      <c r="D98" s="265"/>
      <c r="E98" s="181"/>
      <c r="F98" s="181"/>
      <c r="G98" s="28"/>
      <c r="H98" s="53"/>
      <c r="I98" s="42"/>
      <c r="J98" s="42"/>
      <c r="K98" s="42"/>
      <c r="L98" s="42"/>
      <c r="M98" s="365"/>
      <c r="N98" s="363"/>
      <c r="O98" s="265"/>
    </row>
    <row r="99" spans="1:15" x14ac:dyDescent="0.2">
      <c r="A99" s="182"/>
      <c r="B99" s="183"/>
      <c r="C99" s="226"/>
      <c r="D99" s="226"/>
      <c r="E99" s="186" t="s">
        <v>11</v>
      </c>
      <c r="F99" s="186">
        <v>3</v>
      </c>
      <c r="G99" s="63"/>
      <c r="H99" s="73">
        <f>G99*F99</f>
        <v>0</v>
      </c>
      <c r="I99" s="42"/>
      <c r="J99" s="42"/>
      <c r="K99" s="42"/>
      <c r="L99" s="74"/>
      <c r="M99" s="363"/>
      <c r="N99" s="363"/>
      <c r="O99" s="265"/>
    </row>
    <row r="100" spans="1:15" ht="8.25" customHeight="1" x14ac:dyDescent="0.25">
      <c r="A100" s="136"/>
      <c r="C100" s="265"/>
      <c r="D100" s="265"/>
      <c r="E100" s="181"/>
      <c r="F100" s="181"/>
      <c r="G100" s="28"/>
      <c r="H100" s="53"/>
      <c r="I100" s="42"/>
      <c r="J100" s="42"/>
      <c r="K100" s="42"/>
      <c r="L100" s="42"/>
      <c r="M100" s="364"/>
    </row>
    <row r="101" spans="1:15" ht="15.75" x14ac:dyDescent="0.25">
      <c r="A101" s="136"/>
      <c r="B101" s="207">
        <f>COUNT($B$9:B100)+1</f>
        <v>19</v>
      </c>
      <c r="C101" s="212" t="s">
        <v>249</v>
      </c>
      <c r="D101" s="291"/>
      <c r="E101" s="181"/>
      <c r="F101" s="181"/>
      <c r="G101" s="28"/>
      <c r="H101" s="53"/>
      <c r="I101" s="42"/>
      <c r="J101" s="42"/>
      <c r="K101" s="42"/>
      <c r="L101" s="42"/>
      <c r="M101" s="364"/>
      <c r="O101" s="363"/>
    </row>
    <row r="102" spans="1:15" ht="25.5" x14ac:dyDescent="0.25">
      <c r="A102" s="136"/>
      <c r="C102" s="265" t="s">
        <v>250</v>
      </c>
      <c r="D102" s="265"/>
      <c r="E102" s="181"/>
      <c r="F102" s="181"/>
      <c r="G102" s="28"/>
      <c r="H102" s="53"/>
      <c r="I102" s="42"/>
      <c r="J102" s="42"/>
      <c r="K102" s="42"/>
      <c r="L102" s="42"/>
      <c r="M102" s="365"/>
      <c r="N102" s="363"/>
      <c r="O102" s="265"/>
    </row>
    <row r="103" spans="1:15" x14ac:dyDescent="0.2">
      <c r="A103" s="182"/>
      <c r="B103" s="183"/>
      <c r="C103" s="226"/>
      <c r="D103" s="226"/>
      <c r="E103" s="186" t="s">
        <v>11</v>
      </c>
      <c r="F103" s="186">
        <v>6</v>
      </c>
      <c r="G103" s="63"/>
      <c r="H103" s="73">
        <f>G103*F103</f>
        <v>0</v>
      </c>
      <c r="I103" s="42"/>
      <c r="J103" s="42"/>
      <c r="K103" s="42"/>
      <c r="L103" s="74"/>
      <c r="M103" s="363"/>
      <c r="N103" s="363"/>
      <c r="O103" s="265"/>
    </row>
    <row r="104" spans="1:15" ht="8.25" customHeight="1" x14ac:dyDescent="0.25">
      <c r="A104" s="136"/>
      <c r="C104" s="265"/>
      <c r="D104" s="265"/>
      <c r="E104" s="181"/>
      <c r="F104" s="181"/>
      <c r="G104" s="28"/>
      <c r="H104" s="53"/>
      <c r="I104" s="42"/>
      <c r="J104" s="42"/>
      <c r="K104" s="42"/>
      <c r="L104" s="42"/>
      <c r="M104" s="364"/>
    </row>
    <row r="105" spans="1:15" ht="15.75" x14ac:dyDescent="0.25">
      <c r="A105" s="136"/>
      <c r="B105" s="207">
        <f>COUNT($B$9:B104)+1</f>
        <v>20</v>
      </c>
      <c r="C105" s="212" t="s">
        <v>255</v>
      </c>
      <c r="D105" s="291"/>
      <c r="E105" s="181"/>
      <c r="F105" s="181"/>
      <c r="G105" s="28"/>
      <c r="H105" s="53"/>
      <c r="I105" s="42"/>
      <c r="J105" s="42"/>
      <c r="K105" s="42"/>
      <c r="L105" s="42"/>
      <c r="M105" s="364"/>
      <c r="O105" s="363"/>
    </row>
    <row r="106" spans="1:15" ht="25.5" x14ac:dyDescent="0.25">
      <c r="A106" s="136"/>
      <c r="C106" s="265" t="s">
        <v>256</v>
      </c>
      <c r="D106" s="265"/>
      <c r="E106" s="181"/>
      <c r="F106" s="181"/>
      <c r="G106" s="28"/>
      <c r="H106" s="53"/>
      <c r="I106" s="42"/>
      <c r="J106" s="42"/>
      <c r="K106" s="42"/>
      <c r="L106" s="42"/>
      <c r="M106" s="365"/>
      <c r="N106" s="363"/>
      <c r="O106" s="265"/>
    </row>
    <row r="107" spans="1:15" x14ac:dyDescent="0.2">
      <c r="A107" s="182"/>
      <c r="B107" s="183"/>
      <c r="C107" s="226"/>
      <c r="D107" s="226"/>
      <c r="E107" s="186" t="s">
        <v>11</v>
      </c>
      <c r="F107" s="186">
        <v>2</v>
      </c>
      <c r="G107" s="63"/>
      <c r="H107" s="73">
        <f>G107*F107</f>
        <v>0</v>
      </c>
      <c r="I107" s="42"/>
      <c r="J107" s="42"/>
      <c r="K107" s="42"/>
      <c r="L107" s="74"/>
      <c r="M107" s="363"/>
      <c r="N107" s="363"/>
      <c r="O107" s="265"/>
    </row>
    <row r="108" spans="1:15" ht="8.25" customHeight="1" x14ac:dyDescent="0.25">
      <c r="A108" s="136"/>
      <c r="C108" s="265"/>
      <c r="D108" s="265"/>
      <c r="E108" s="181"/>
      <c r="F108" s="181"/>
      <c r="G108" s="28"/>
      <c r="H108" s="53"/>
      <c r="I108" s="42"/>
      <c r="J108" s="42"/>
      <c r="K108" s="42"/>
      <c r="L108" s="42"/>
      <c r="M108" s="364"/>
    </row>
    <row r="109" spans="1:15" ht="17.25" customHeight="1" x14ac:dyDescent="0.2">
      <c r="A109" s="373"/>
      <c r="B109" s="374"/>
      <c r="C109" s="143" t="s">
        <v>257</v>
      </c>
      <c r="D109" s="144"/>
      <c r="E109" s="144"/>
      <c r="F109" s="145"/>
      <c r="G109" s="39"/>
      <c r="H109" s="146"/>
    </row>
    <row r="110" spans="1:15" ht="8.25" customHeight="1" x14ac:dyDescent="0.25">
      <c r="A110" s="136"/>
      <c r="C110" s="265"/>
      <c r="D110" s="265"/>
      <c r="E110" s="181"/>
      <c r="F110" s="181"/>
      <c r="G110" s="28"/>
      <c r="H110" s="53"/>
      <c r="I110" s="42"/>
      <c r="J110" s="42"/>
      <c r="K110" s="42"/>
      <c r="L110" s="42"/>
      <c r="M110" s="364"/>
    </row>
    <row r="111" spans="1:15" x14ac:dyDescent="0.2">
      <c r="A111" s="136"/>
      <c r="B111" s="207">
        <f>COUNT($B$9:B110)+1</f>
        <v>21</v>
      </c>
      <c r="C111" s="291" t="s">
        <v>488</v>
      </c>
      <c r="D111" s="291"/>
      <c r="G111" s="40"/>
      <c r="H111" s="45"/>
      <c r="I111" s="42"/>
      <c r="J111" s="42"/>
      <c r="K111" s="42"/>
      <c r="L111" s="42"/>
      <c r="O111" s="363"/>
    </row>
    <row r="112" spans="1:15" ht="62.45" customHeight="1" x14ac:dyDescent="0.2">
      <c r="A112" s="136"/>
      <c r="C112" s="265" t="s">
        <v>516</v>
      </c>
      <c r="D112" s="265"/>
      <c r="G112" s="40"/>
      <c r="H112" s="45"/>
      <c r="I112" s="42"/>
      <c r="J112" s="42"/>
      <c r="K112" s="42"/>
      <c r="L112" s="42"/>
      <c r="M112" s="363"/>
      <c r="N112" s="363"/>
      <c r="O112" s="265"/>
    </row>
    <row r="113" spans="1:18" x14ac:dyDescent="0.2">
      <c r="A113" s="182"/>
      <c r="B113" s="183"/>
      <c r="C113" s="226" t="s">
        <v>490</v>
      </c>
      <c r="D113" s="335"/>
      <c r="E113" s="186" t="s">
        <v>17</v>
      </c>
      <c r="F113" s="186">
        <v>16</v>
      </c>
      <c r="G113" s="34"/>
      <c r="H113" s="47">
        <f>G113*F113</f>
        <v>0</v>
      </c>
      <c r="I113" s="42"/>
      <c r="J113" s="42"/>
      <c r="K113" s="76"/>
      <c r="L113" s="74"/>
      <c r="M113" s="363"/>
      <c r="N113" s="363"/>
      <c r="O113" s="265"/>
    </row>
    <row r="114" spans="1:18" ht="8.25" customHeight="1" x14ac:dyDescent="0.25">
      <c r="A114" s="136"/>
      <c r="C114" s="191"/>
      <c r="D114" s="191"/>
      <c r="E114" s="181"/>
      <c r="F114" s="181"/>
      <c r="G114" s="24"/>
      <c r="H114" s="46"/>
      <c r="I114" s="42"/>
      <c r="J114" s="42"/>
      <c r="K114" s="42"/>
      <c r="L114" s="42"/>
      <c r="R114"/>
    </row>
    <row r="115" spans="1:18" x14ac:dyDescent="0.2">
      <c r="A115" s="136"/>
      <c r="B115" s="207">
        <f>COUNT($B$9:B114)+1</f>
        <v>22</v>
      </c>
      <c r="C115" s="212" t="s">
        <v>491</v>
      </c>
      <c r="D115" s="291"/>
      <c r="E115" s="181"/>
      <c r="F115" s="181"/>
      <c r="G115" s="24"/>
      <c r="H115" s="46"/>
      <c r="I115" s="42"/>
      <c r="J115" s="42"/>
      <c r="K115" s="42"/>
      <c r="L115" s="42"/>
    </row>
    <row r="116" spans="1:18" ht="189" customHeight="1" x14ac:dyDescent="0.2">
      <c r="A116" s="136"/>
      <c r="C116" s="180" t="s">
        <v>517</v>
      </c>
      <c r="D116" s="180"/>
      <c r="E116" s="181"/>
      <c r="F116" s="181"/>
      <c r="G116" s="24"/>
      <c r="H116" s="46"/>
      <c r="I116" s="42"/>
      <c r="J116" s="42"/>
      <c r="K116" s="42"/>
      <c r="L116" s="42"/>
      <c r="N116" s="363"/>
    </row>
    <row r="117" spans="1:18" s="191" customFormat="1" x14ac:dyDescent="0.2">
      <c r="A117" s="377"/>
      <c r="B117" s="299"/>
      <c r="C117" s="125" t="s">
        <v>486</v>
      </c>
      <c r="D117" s="125"/>
      <c r="E117" s="292"/>
      <c r="F117" s="292"/>
      <c r="G117" s="24"/>
      <c r="H117" s="46"/>
    </row>
    <row r="118" spans="1:18" s="191" customFormat="1" x14ac:dyDescent="0.2">
      <c r="A118" s="378"/>
      <c r="B118" s="285"/>
      <c r="C118" s="226" t="s">
        <v>493</v>
      </c>
      <c r="D118" s="226"/>
      <c r="E118" s="186" t="s">
        <v>17</v>
      </c>
      <c r="F118" s="186">
        <v>16</v>
      </c>
      <c r="G118" s="34"/>
      <c r="H118" s="47">
        <f>G118*F118</f>
        <v>0</v>
      </c>
      <c r="I118" s="76"/>
      <c r="J118" s="76"/>
      <c r="K118" s="76"/>
      <c r="L118" s="74"/>
      <c r="M118" s="125"/>
      <c r="N118" s="125"/>
      <c r="O118" s="266"/>
    </row>
    <row r="119" spans="1:18" ht="8.25" customHeight="1" x14ac:dyDescent="0.25">
      <c r="A119" s="136"/>
      <c r="C119" s="191"/>
      <c r="D119" s="191"/>
      <c r="E119" s="181"/>
      <c r="F119" s="181"/>
      <c r="G119" s="24"/>
      <c r="H119" s="46"/>
      <c r="I119" s="42"/>
      <c r="J119" s="42"/>
      <c r="K119" s="42"/>
      <c r="L119" s="42"/>
      <c r="R119"/>
    </row>
    <row r="120" spans="1:18" s="210" customFormat="1" x14ac:dyDescent="0.2">
      <c r="A120" s="206"/>
      <c r="B120" s="207">
        <f>COUNT($B$9:B119)+1</f>
        <v>23</v>
      </c>
      <c r="C120" s="291" t="s">
        <v>258</v>
      </c>
      <c r="D120" s="291"/>
      <c r="E120" s="209"/>
      <c r="F120" s="209"/>
      <c r="G120" s="24"/>
      <c r="H120" s="46"/>
      <c r="I120" s="43"/>
      <c r="J120" s="43"/>
      <c r="K120" s="43"/>
      <c r="L120" s="43"/>
    </row>
    <row r="121" spans="1:18" s="210" customFormat="1" ht="43.9" customHeight="1" x14ac:dyDescent="0.2">
      <c r="A121" s="214"/>
      <c r="B121" s="215"/>
      <c r="C121" s="335" t="s">
        <v>453</v>
      </c>
      <c r="D121" s="335"/>
      <c r="E121" s="217" t="s">
        <v>41</v>
      </c>
      <c r="F121" s="217">
        <v>9</v>
      </c>
      <c r="G121" s="25"/>
      <c r="H121" s="47">
        <f>G121*F121</f>
        <v>0</v>
      </c>
      <c r="I121" s="43"/>
      <c r="J121" s="43"/>
      <c r="K121" s="55"/>
      <c r="L121" s="74"/>
    </row>
    <row r="122" spans="1:18" ht="8.25" customHeight="1" x14ac:dyDescent="0.25">
      <c r="A122" s="136"/>
      <c r="C122" s="265"/>
      <c r="D122" s="265"/>
      <c r="E122" s="181"/>
      <c r="F122" s="181"/>
      <c r="G122" s="28"/>
      <c r="H122" s="53"/>
      <c r="I122" s="42"/>
      <c r="J122" s="42"/>
      <c r="K122" s="42"/>
      <c r="L122" s="42"/>
      <c r="M122" s="364"/>
    </row>
    <row r="123" spans="1:18" ht="15.75" x14ac:dyDescent="0.25">
      <c r="A123" s="136"/>
      <c r="B123" s="207">
        <f>COUNT($B$9:B122)+1</f>
        <v>24</v>
      </c>
      <c r="C123" s="291" t="s">
        <v>442</v>
      </c>
      <c r="D123" s="291"/>
      <c r="E123" s="181"/>
      <c r="F123" s="181"/>
      <c r="G123" s="28"/>
      <c r="H123" s="53"/>
      <c r="I123" s="42"/>
      <c r="J123" s="42"/>
      <c r="K123" s="42"/>
      <c r="L123" s="42"/>
      <c r="M123" s="364"/>
      <c r="O123" s="363"/>
    </row>
    <row r="124" spans="1:18" ht="51" x14ac:dyDescent="0.25">
      <c r="A124" s="136"/>
      <c r="C124" s="265" t="s">
        <v>444</v>
      </c>
      <c r="D124" s="265"/>
      <c r="E124" s="181"/>
      <c r="F124" s="181"/>
      <c r="G124" s="28"/>
      <c r="H124" s="53"/>
      <c r="I124" s="42"/>
      <c r="J124" s="42"/>
      <c r="K124" s="42"/>
      <c r="L124" s="42"/>
      <c r="M124" s="365"/>
      <c r="N124" s="379"/>
      <c r="O124" s="265"/>
    </row>
    <row r="125" spans="1:18" ht="15" x14ac:dyDescent="0.2">
      <c r="A125" s="182"/>
      <c r="B125" s="183"/>
      <c r="C125" s="226"/>
      <c r="D125" s="335"/>
      <c r="E125" s="186" t="s">
        <v>12</v>
      </c>
      <c r="F125" s="186">
        <v>1</v>
      </c>
      <c r="G125" s="25"/>
      <c r="H125" s="47">
        <f>G125*F125</f>
        <v>0</v>
      </c>
      <c r="I125" s="42"/>
      <c r="J125" s="42"/>
      <c r="K125" s="42"/>
      <c r="L125" s="42"/>
      <c r="M125" s="363"/>
      <c r="N125" s="380"/>
      <c r="O125" s="265"/>
    </row>
    <row r="126" spans="1:18" ht="8.25" customHeight="1" x14ac:dyDescent="0.25">
      <c r="A126" s="136"/>
      <c r="C126" s="265"/>
      <c r="D126" s="265"/>
      <c r="E126" s="181"/>
      <c r="F126" s="181"/>
      <c r="G126" s="28"/>
      <c r="H126" s="53"/>
      <c r="I126" s="42"/>
      <c r="J126" s="42"/>
      <c r="K126" s="42"/>
      <c r="L126" s="42"/>
      <c r="M126" s="364"/>
    </row>
    <row r="127" spans="1:18" ht="15.75" x14ac:dyDescent="0.25">
      <c r="A127" s="136"/>
      <c r="B127" s="207">
        <f>COUNT($B$9:B126)+1</f>
        <v>25</v>
      </c>
      <c r="C127" s="291" t="s">
        <v>259</v>
      </c>
      <c r="D127" s="291"/>
      <c r="E127" s="181"/>
      <c r="F127" s="181"/>
      <c r="G127" s="28"/>
      <c r="H127" s="53"/>
      <c r="I127" s="42"/>
      <c r="J127" s="42"/>
      <c r="K127" s="42"/>
      <c r="L127" s="42"/>
      <c r="M127" s="364"/>
      <c r="O127" s="363"/>
    </row>
    <row r="128" spans="1:18" ht="21.6" customHeight="1" x14ac:dyDescent="0.25">
      <c r="A128" s="136"/>
      <c r="C128" s="265" t="s">
        <v>443</v>
      </c>
      <c r="D128" s="265"/>
      <c r="E128" s="181"/>
      <c r="F128" s="181"/>
      <c r="G128" s="28"/>
      <c r="H128" s="53"/>
      <c r="I128" s="42"/>
      <c r="J128" s="42"/>
      <c r="K128" s="42"/>
      <c r="L128" s="42"/>
      <c r="M128" s="365"/>
      <c r="N128" s="379"/>
      <c r="O128" s="265"/>
    </row>
    <row r="129" spans="1:18" ht="15" x14ac:dyDescent="0.2">
      <c r="A129" s="182"/>
      <c r="B129" s="183"/>
      <c r="C129" s="226"/>
      <c r="D129" s="335"/>
      <c r="E129" s="186" t="s">
        <v>12</v>
      </c>
      <c r="F129" s="186">
        <v>1</v>
      </c>
      <c r="G129" s="25"/>
      <c r="H129" s="47">
        <f>G129*F129</f>
        <v>0</v>
      </c>
      <c r="I129" s="42"/>
      <c r="J129" s="42"/>
      <c r="K129" s="42"/>
      <c r="L129" s="42"/>
      <c r="M129" s="363"/>
      <c r="N129" s="380"/>
      <c r="O129" s="265"/>
    </row>
    <row r="130" spans="1:18" ht="8.25" customHeight="1" x14ac:dyDescent="0.25">
      <c r="A130" s="136"/>
      <c r="C130" s="265"/>
      <c r="D130" s="265"/>
      <c r="E130" s="181"/>
      <c r="F130" s="181"/>
      <c r="G130" s="28"/>
      <c r="H130" s="53"/>
      <c r="I130" s="42"/>
      <c r="J130" s="42"/>
      <c r="K130" s="42"/>
      <c r="L130" s="42"/>
      <c r="M130" s="364"/>
    </row>
    <row r="131" spans="1:18" s="210" customFormat="1" ht="15.75" x14ac:dyDescent="0.25">
      <c r="A131" s="206"/>
      <c r="B131" s="207">
        <f>COUNT($B$9:B130)+1</f>
        <v>26</v>
      </c>
      <c r="C131" s="291" t="s">
        <v>132</v>
      </c>
      <c r="D131" s="381"/>
      <c r="E131" s="209"/>
      <c r="F131" s="209"/>
      <c r="G131" s="24"/>
      <c r="H131" s="46"/>
      <c r="I131" s="43"/>
      <c r="J131" s="43"/>
      <c r="K131" s="43"/>
      <c r="L131" s="43"/>
      <c r="O131" s="368"/>
      <c r="R131" s="369"/>
    </row>
    <row r="132" spans="1:18" s="210" customFormat="1" x14ac:dyDescent="0.2">
      <c r="A132" s="214"/>
      <c r="B132" s="215"/>
      <c r="C132" s="226"/>
      <c r="D132" s="382"/>
      <c r="E132" s="217" t="s">
        <v>12</v>
      </c>
      <c r="F132" s="217">
        <v>1</v>
      </c>
      <c r="G132" s="25"/>
      <c r="H132" s="47">
        <f t="shared" ref="H132" si="0">G132*F132</f>
        <v>0</v>
      </c>
      <c r="I132" s="43"/>
      <c r="J132" s="43"/>
      <c r="K132" s="43"/>
      <c r="L132" s="43"/>
    </row>
    <row r="133" spans="1:18" ht="8.25" customHeight="1" x14ac:dyDescent="0.25">
      <c r="A133" s="136"/>
      <c r="C133" s="265"/>
      <c r="D133" s="265"/>
      <c r="E133" s="181"/>
      <c r="F133" s="181"/>
      <c r="G133" s="28"/>
      <c r="H133" s="53"/>
      <c r="I133" s="42"/>
      <c r="J133" s="42"/>
      <c r="K133" s="42"/>
      <c r="L133" s="42"/>
      <c r="M133" s="364"/>
    </row>
    <row r="134" spans="1:18" s="210" customFormat="1" ht="25.5" x14ac:dyDescent="0.25">
      <c r="A134" s="206"/>
      <c r="B134" s="207">
        <f>COUNT($B$9:B133)+1</f>
        <v>27</v>
      </c>
      <c r="C134" s="291" t="s">
        <v>379</v>
      </c>
      <c r="D134" s="381"/>
      <c r="E134" s="209"/>
      <c r="F134" s="209"/>
      <c r="G134" s="24"/>
      <c r="H134" s="46"/>
      <c r="I134" s="43"/>
      <c r="J134" s="43"/>
      <c r="K134" s="43"/>
      <c r="L134" s="43"/>
      <c r="O134" s="368"/>
      <c r="R134" s="369"/>
    </row>
    <row r="135" spans="1:18" s="210" customFormat="1" x14ac:dyDescent="0.2">
      <c r="A135" s="214"/>
      <c r="B135" s="215"/>
      <c r="C135" s="226"/>
      <c r="D135" s="382"/>
      <c r="E135" s="217" t="s">
        <v>12</v>
      </c>
      <c r="F135" s="217">
        <v>1</v>
      </c>
      <c r="G135" s="25"/>
      <c r="H135" s="47">
        <f t="shared" ref="H135" si="1">G135*F135</f>
        <v>0</v>
      </c>
      <c r="I135" s="43"/>
      <c r="J135" s="43"/>
      <c r="K135" s="43"/>
      <c r="L135" s="43"/>
    </row>
    <row r="136" spans="1:18" ht="8.25" customHeight="1" x14ac:dyDescent="0.25">
      <c r="A136" s="136"/>
      <c r="C136" s="265"/>
      <c r="D136" s="265"/>
      <c r="E136" s="181"/>
      <c r="F136" s="181"/>
      <c r="G136" s="28"/>
      <c r="H136" s="53"/>
      <c r="I136" s="42"/>
      <c r="J136" s="42"/>
      <c r="K136" s="42"/>
      <c r="L136" s="42"/>
      <c r="M136" s="364"/>
    </row>
    <row r="137" spans="1:18" ht="15.75" x14ac:dyDescent="0.25">
      <c r="A137" s="136"/>
      <c r="B137" s="207">
        <f>COUNT($B$9:B136)+1</f>
        <v>28</v>
      </c>
      <c r="C137" s="329" t="s">
        <v>13</v>
      </c>
      <c r="D137" s="291"/>
      <c r="E137" s="181"/>
      <c r="F137" s="181"/>
      <c r="G137" s="28"/>
      <c r="H137" s="53"/>
      <c r="I137" s="42"/>
      <c r="J137" s="42"/>
      <c r="K137" s="42"/>
      <c r="L137" s="42"/>
      <c r="M137" s="364"/>
      <c r="O137" s="363"/>
    </row>
    <row r="138" spans="1:18" ht="51" x14ac:dyDescent="0.25">
      <c r="A138" s="136"/>
      <c r="C138" s="331" t="s">
        <v>113</v>
      </c>
      <c r="D138" s="265"/>
      <c r="E138" s="181"/>
      <c r="F138" s="181"/>
      <c r="G138" s="28"/>
      <c r="H138" s="53"/>
      <c r="I138" s="42"/>
      <c r="J138" s="42"/>
      <c r="K138" s="42"/>
      <c r="L138" s="42"/>
      <c r="M138" s="365"/>
      <c r="N138" s="363"/>
      <c r="O138" s="265"/>
    </row>
    <row r="139" spans="1:18" ht="13.5" thickBot="1" x14ac:dyDescent="0.25">
      <c r="A139" s="383"/>
      <c r="B139" s="337"/>
      <c r="C139" s="384"/>
      <c r="D139" s="338"/>
      <c r="E139" s="385" t="s">
        <v>12</v>
      </c>
      <c r="F139" s="385">
        <v>1</v>
      </c>
      <c r="G139" s="94"/>
      <c r="H139" s="95">
        <f>SUM(H11:H135)*3%</f>
        <v>0</v>
      </c>
      <c r="I139" s="42"/>
      <c r="J139" s="42"/>
      <c r="K139" s="42"/>
      <c r="L139" s="42"/>
      <c r="M139" s="363"/>
      <c r="N139" s="363"/>
      <c r="O139" s="265"/>
    </row>
    <row r="140" spans="1:18" ht="17.25" thickTop="1" x14ac:dyDescent="0.3">
      <c r="A140" s="173"/>
      <c r="B140" s="174"/>
      <c r="C140" s="386"/>
      <c r="D140" s="386"/>
      <c r="E140" s="176"/>
      <c r="F140" s="176"/>
      <c r="G140" s="387" t="s">
        <v>15</v>
      </c>
      <c r="H140" s="96">
        <f>SUM(H11:H139)</f>
        <v>0</v>
      </c>
      <c r="I140" s="42"/>
      <c r="J140" s="42"/>
      <c r="K140" s="42"/>
    </row>
  </sheetData>
  <sheetProtection algorithmName="SHA-512" hashValue="49y7S4YTJdNo3M/jwyB74Lo7UMhMuCHgcxSIyeXKk8HrVwIPeXNByLJk1cBScmIRUfr1ZyPt/L3wMxIkzgxA1g==" saltValue="asqhXu2Tk5+sg56RaMUyhQ==" spinCount="100000" sheet="1"/>
  <pageMargins left="0.9055118110236221" right="0.31496062992125984" top="0.74803149606299213" bottom="0.74803149606299213" header="0.31496062992125984" footer="0.31496062992125984"/>
  <pageSetup paperSize="9" orientation="portrait" r:id="rId1"/>
  <headerFooter>
    <oddHeader>&amp;L&amp;"Arial Narrow,Navadno"&amp;8HIA, projektiranje strojnih inštalacij, s.p.</oddHeader>
    <oddFooter>&amp;L&amp;"Arial Narrow,Običajno"&amp;8Načrt strojnih inštalacij/PZI/št.nač. SA-59/22
Objekt: Lekarna TRNJE št. pr. 104/22&amp;R&amp;"Arial Narrow,Običajno"&amp;P/&amp;N</oddFooter>
  </headerFooter>
  <rowBreaks count="7" manualBreakCount="7">
    <brk id="16" max="7" man="1"/>
    <brk id="23" max="7" man="1"/>
    <brk id="39" max="7" man="1"/>
    <brk id="61" max="7" man="1"/>
    <brk id="79" max="7" man="1"/>
    <brk id="107" max="7" man="1"/>
    <brk id="121" max="7" man="1"/>
  </rowBreaks>
  <colBreaks count="1" manualBreakCount="1">
    <brk id="8" max="317"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114"/>
  <sheetViews>
    <sheetView view="pageBreakPreview" topLeftCell="A17" zoomScaleNormal="100" zoomScaleSheetLayoutView="100" workbookViewId="0">
      <selection activeCell="F24" sqref="F24"/>
    </sheetView>
  </sheetViews>
  <sheetFormatPr defaultColWidth="9.140625" defaultRowHeight="12.75" x14ac:dyDescent="0.2"/>
  <cols>
    <col min="1" max="2" width="3.28515625" style="128" customWidth="1"/>
    <col min="3" max="3" width="38.7109375" style="129" customWidth="1"/>
    <col min="4" max="4" width="9.7109375" style="129" customWidth="1"/>
    <col min="5" max="5" width="4.7109375" style="130" customWidth="1"/>
    <col min="6" max="6" width="5.28515625" style="130" customWidth="1"/>
    <col min="7" max="8" width="10.7109375" style="210" customWidth="1"/>
    <col min="9" max="9" width="12.28515625" style="129" customWidth="1"/>
    <col min="10" max="13" width="9.140625" style="129"/>
    <col min="14" max="14" width="32.140625" style="129" customWidth="1"/>
    <col min="15" max="257" width="9.140625" style="129"/>
    <col min="258" max="258" width="3.7109375" style="129" customWidth="1"/>
    <col min="259" max="259" width="3.5703125" style="129" customWidth="1"/>
    <col min="260" max="260" width="40.140625" style="129" customWidth="1"/>
    <col min="261" max="261" width="6.28515625" style="129" customWidth="1"/>
    <col min="262" max="262" width="6.85546875" style="129" customWidth="1"/>
    <col min="263" max="263" width="10.42578125" style="129" customWidth="1"/>
    <col min="264" max="264" width="12.140625" style="129" customWidth="1"/>
    <col min="265" max="265" width="36.28515625" style="129" customWidth="1"/>
    <col min="266" max="513" width="9.140625" style="129"/>
    <col min="514" max="514" width="3.7109375" style="129" customWidth="1"/>
    <col min="515" max="515" width="3.5703125" style="129" customWidth="1"/>
    <col min="516" max="516" width="40.140625" style="129" customWidth="1"/>
    <col min="517" max="517" width="6.28515625" style="129" customWidth="1"/>
    <col min="518" max="518" width="6.85546875" style="129" customWidth="1"/>
    <col min="519" max="519" width="10.42578125" style="129" customWidth="1"/>
    <col min="520" max="520" width="12.140625" style="129" customWidth="1"/>
    <col min="521" max="521" width="36.28515625" style="129" customWidth="1"/>
    <col min="522" max="769" width="9.140625" style="129"/>
    <col min="770" max="770" width="3.7109375" style="129" customWidth="1"/>
    <col min="771" max="771" width="3.5703125" style="129" customWidth="1"/>
    <col min="772" max="772" width="40.140625" style="129" customWidth="1"/>
    <col min="773" max="773" width="6.28515625" style="129" customWidth="1"/>
    <col min="774" max="774" width="6.85546875" style="129" customWidth="1"/>
    <col min="775" max="775" width="10.42578125" style="129" customWidth="1"/>
    <col min="776" max="776" width="12.140625" style="129" customWidth="1"/>
    <col min="777" max="777" width="36.28515625" style="129" customWidth="1"/>
    <col min="778" max="1025" width="9.140625" style="129"/>
    <col min="1026" max="1026" width="3.7109375" style="129" customWidth="1"/>
    <col min="1027" max="1027" width="3.5703125" style="129" customWidth="1"/>
    <col min="1028" max="1028" width="40.140625" style="129" customWidth="1"/>
    <col min="1029" max="1029" width="6.28515625" style="129" customWidth="1"/>
    <col min="1030" max="1030" width="6.85546875" style="129" customWidth="1"/>
    <col min="1031" max="1031" width="10.42578125" style="129" customWidth="1"/>
    <col min="1032" max="1032" width="12.140625" style="129" customWidth="1"/>
    <col min="1033" max="1033" width="36.28515625" style="129" customWidth="1"/>
    <col min="1034" max="1281" width="9.140625" style="129"/>
    <col min="1282" max="1282" width="3.7109375" style="129" customWidth="1"/>
    <col min="1283" max="1283" width="3.5703125" style="129" customWidth="1"/>
    <col min="1284" max="1284" width="40.140625" style="129" customWidth="1"/>
    <col min="1285" max="1285" width="6.28515625" style="129" customWidth="1"/>
    <col min="1286" max="1286" width="6.85546875" style="129" customWidth="1"/>
    <col min="1287" max="1287" width="10.42578125" style="129" customWidth="1"/>
    <col min="1288" max="1288" width="12.140625" style="129" customWidth="1"/>
    <col min="1289" max="1289" width="36.28515625" style="129" customWidth="1"/>
    <col min="1290" max="1537" width="9.140625" style="129"/>
    <col min="1538" max="1538" width="3.7109375" style="129" customWidth="1"/>
    <col min="1539" max="1539" width="3.5703125" style="129" customWidth="1"/>
    <col min="1540" max="1540" width="40.140625" style="129" customWidth="1"/>
    <col min="1541" max="1541" width="6.28515625" style="129" customWidth="1"/>
    <col min="1542" max="1542" width="6.85546875" style="129" customWidth="1"/>
    <col min="1543" max="1543" width="10.42578125" style="129" customWidth="1"/>
    <col min="1544" max="1544" width="12.140625" style="129" customWidth="1"/>
    <col min="1545" max="1545" width="36.28515625" style="129" customWidth="1"/>
    <col min="1546" max="1793" width="9.140625" style="129"/>
    <col min="1794" max="1794" width="3.7109375" style="129" customWidth="1"/>
    <col min="1795" max="1795" width="3.5703125" style="129" customWidth="1"/>
    <col min="1796" max="1796" width="40.140625" style="129" customWidth="1"/>
    <col min="1797" max="1797" width="6.28515625" style="129" customWidth="1"/>
    <col min="1798" max="1798" width="6.85546875" style="129" customWidth="1"/>
    <col min="1799" max="1799" width="10.42578125" style="129" customWidth="1"/>
    <col min="1800" max="1800" width="12.140625" style="129" customWidth="1"/>
    <col min="1801" max="1801" width="36.28515625" style="129" customWidth="1"/>
    <col min="1802" max="2049" width="9.140625" style="129"/>
    <col min="2050" max="2050" width="3.7109375" style="129" customWidth="1"/>
    <col min="2051" max="2051" width="3.5703125" style="129" customWidth="1"/>
    <col min="2052" max="2052" width="40.140625" style="129" customWidth="1"/>
    <col min="2053" max="2053" width="6.28515625" style="129" customWidth="1"/>
    <col min="2054" max="2054" width="6.85546875" style="129" customWidth="1"/>
    <col min="2055" max="2055" width="10.42578125" style="129" customWidth="1"/>
    <col min="2056" max="2056" width="12.140625" style="129" customWidth="1"/>
    <col min="2057" max="2057" width="36.28515625" style="129" customWidth="1"/>
    <col min="2058" max="2305" width="9.140625" style="129"/>
    <col min="2306" max="2306" width="3.7109375" style="129" customWidth="1"/>
    <col min="2307" max="2307" width="3.5703125" style="129" customWidth="1"/>
    <col min="2308" max="2308" width="40.140625" style="129" customWidth="1"/>
    <col min="2309" max="2309" width="6.28515625" style="129" customWidth="1"/>
    <col min="2310" max="2310" width="6.85546875" style="129" customWidth="1"/>
    <col min="2311" max="2311" width="10.42578125" style="129" customWidth="1"/>
    <col min="2312" max="2312" width="12.140625" style="129" customWidth="1"/>
    <col min="2313" max="2313" width="36.28515625" style="129" customWidth="1"/>
    <col min="2314" max="2561" width="9.140625" style="129"/>
    <col min="2562" max="2562" width="3.7109375" style="129" customWidth="1"/>
    <col min="2563" max="2563" width="3.5703125" style="129" customWidth="1"/>
    <col min="2564" max="2564" width="40.140625" style="129" customWidth="1"/>
    <col min="2565" max="2565" width="6.28515625" style="129" customWidth="1"/>
    <col min="2566" max="2566" width="6.85546875" style="129" customWidth="1"/>
    <col min="2567" max="2567" width="10.42578125" style="129" customWidth="1"/>
    <col min="2568" max="2568" width="12.140625" style="129" customWidth="1"/>
    <col min="2569" max="2569" width="36.28515625" style="129" customWidth="1"/>
    <col min="2570" max="2817" width="9.140625" style="129"/>
    <col min="2818" max="2818" width="3.7109375" style="129" customWidth="1"/>
    <col min="2819" max="2819" width="3.5703125" style="129" customWidth="1"/>
    <col min="2820" max="2820" width="40.140625" style="129" customWidth="1"/>
    <col min="2821" max="2821" width="6.28515625" style="129" customWidth="1"/>
    <col min="2822" max="2822" width="6.85546875" style="129" customWidth="1"/>
    <col min="2823" max="2823" width="10.42578125" style="129" customWidth="1"/>
    <col min="2824" max="2824" width="12.140625" style="129" customWidth="1"/>
    <col min="2825" max="2825" width="36.28515625" style="129" customWidth="1"/>
    <col min="2826" max="3073" width="9.140625" style="129"/>
    <col min="3074" max="3074" width="3.7109375" style="129" customWidth="1"/>
    <col min="3075" max="3075" width="3.5703125" style="129" customWidth="1"/>
    <col min="3076" max="3076" width="40.140625" style="129" customWidth="1"/>
    <col min="3077" max="3077" width="6.28515625" style="129" customWidth="1"/>
    <col min="3078" max="3078" width="6.85546875" style="129" customWidth="1"/>
    <col min="3079" max="3079" width="10.42578125" style="129" customWidth="1"/>
    <col min="3080" max="3080" width="12.140625" style="129" customWidth="1"/>
    <col min="3081" max="3081" width="36.28515625" style="129" customWidth="1"/>
    <col min="3082" max="3329" width="9.140625" style="129"/>
    <col min="3330" max="3330" width="3.7109375" style="129" customWidth="1"/>
    <col min="3331" max="3331" width="3.5703125" style="129" customWidth="1"/>
    <col min="3332" max="3332" width="40.140625" style="129" customWidth="1"/>
    <col min="3333" max="3333" width="6.28515625" style="129" customWidth="1"/>
    <col min="3334" max="3334" width="6.85546875" style="129" customWidth="1"/>
    <col min="3335" max="3335" width="10.42578125" style="129" customWidth="1"/>
    <col min="3336" max="3336" width="12.140625" style="129" customWidth="1"/>
    <col min="3337" max="3337" width="36.28515625" style="129" customWidth="1"/>
    <col min="3338" max="3585" width="9.140625" style="129"/>
    <col min="3586" max="3586" width="3.7109375" style="129" customWidth="1"/>
    <col min="3587" max="3587" width="3.5703125" style="129" customWidth="1"/>
    <col min="3588" max="3588" width="40.140625" style="129" customWidth="1"/>
    <col min="3589" max="3589" width="6.28515625" style="129" customWidth="1"/>
    <col min="3590" max="3590" width="6.85546875" style="129" customWidth="1"/>
    <col min="3591" max="3591" width="10.42578125" style="129" customWidth="1"/>
    <col min="3592" max="3592" width="12.140625" style="129" customWidth="1"/>
    <col min="3593" max="3593" width="36.28515625" style="129" customWidth="1"/>
    <col min="3594" max="3841" width="9.140625" style="129"/>
    <col min="3842" max="3842" width="3.7109375" style="129" customWidth="1"/>
    <col min="3843" max="3843" width="3.5703125" style="129" customWidth="1"/>
    <col min="3844" max="3844" width="40.140625" style="129" customWidth="1"/>
    <col min="3845" max="3845" width="6.28515625" style="129" customWidth="1"/>
    <col min="3846" max="3846" width="6.85546875" style="129" customWidth="1"/>
    <col min="3847" max="3847" width="10.42578125" style="129" customWidth="1"/>
    <col min="3848" max="3848" width="12.140625" style="129" customWidth="1"/>
    <col min="3849" max="3849" width="36.28515625" style="129" customWidth="1"/>
    <col min="3850" max="4097" width="9.140625" style="129"/>
    <col min="4098" max="4098" width="3.7109375" style="129" customWidth="1"/>
    <col min="4099" max="4099" width="3.5703125" style="129" customWidth="1"/>
    <col min="4100" max="4100" width="40.140625" style="129" customWidth="1"/>
    <col min="4101" max="4101" width="6.28515625" style="129" customWidth="1"/>
    <col min="4102" max="4102" width="6.85546875" style="129" customWidth="1"/>
    <col min="4103" max="4103" width="10.42578125" style="129" customWidth="1"/>
    <col min="4104" max="4104" width="12.140625" style="129" customWidth="1"/>
    <col min="4105" max="4105" width="36.28515625" style="129" customWidth="1"/>
    <col min="4106" max="4353" width="9.140625" style="129"/>
    <col min="4354" max="4354" width="3.7109375" style="129" customWidth="1"/>
    <col min="4355" max="4355" width="3.5703125" style="129" customWidth="1"/>
    <col min="4356" max="4356" width="40.140625" style="129" customWidth="1"/>
    <col min="4357" max="4357" width="6.28515625" style="129" customWidth="1"/>
    <col min="4358" max="4358" width="6.85546875" style="129" customWidth="1"/>
    <col min="4359" max="4359" width="10.42578125" style="129" customWidth="1"/>
    <col min="4360" max="4360" width="12.140625" style="129" customWidth="1"/>
    <col min="4361" max="4361" width="36.28515625" style="129" customWidth="1"/>
    <col min="4362" max="4609" width="9.140625" style="129"/>
    <col min="4610" max="4610" width="3.7109375" style="129" customWidth="1"/>
    <col min="4611" max="4611" width="3.5703125" style="129" customWidth="1"/>
    <col min="4612" max="4612" width="40.140625" style="129" customWidth="1"/>
    <col min="4613" max="4613" width="6.28515625" style="129" customWidth="1"/>
    <col min="4614" max="4614" width="6.85546875" style="129" customWidth="1"/>
    <col min="4615" max="4615" width="10.42578125" style="129" customWidth="1"/>
    <col min="4616" max="4616" width="12.140625" style="129" customWidth="1"/>
    <col min="4617" max="4617" width="36.28515625" style="129" customWidth="1"/>
    <col min="4618" max="4865" width="9.140625" style="129"/>
    <col min="4866" max="4866" width="3.7109375" style="129" customWidth="1"/>
    <col min="4867" max="4867" width="3.5703125" style="129" customWidth="1"/>
    <col min="4868" max="4868" width="40.140625" style="129" customWidth="1"/>
    <col min="4869" max="4869" width="6.28515625" style="129" customWidth="1"/>
    <col min="4870" max="4870" width="6.85546875" style="129" customWidth="1"/>
    <col min="4871" max="4871" width="10.42578125" style="129" customWidth="1"/>
    <col min="4872" max="4872" width="12.140625" style="129" customWidth="1"/>
    <col min="4873" max="4873" width="36.28515625" style="129" customWidth="1"/>
    <col min="4874" max="5121" width="9.140625" style="129"/>
    <col min="5122" max="5122" width="3.7109375" style="129" customWidth="1"/>
    <col min="5123" max="5123" width="3.5703125" style="129" customWidth="1"/>
    <col min="5124" max="5124" width="40.140625" style="129" customWidth="1"/>
    <col min="5125" max="5125" width="6.28515625" style="129" customWidth="1"/>
    <col min="5126" max="5126" width="6.85546875" style="129" customWidth="1"/>
    <col min="5127" max="5127" width="10.42578125" style="129" customWidth="1"/>
    <col min="5128" max="5128" width="12.140625" style="129" customWidth="1"/>
    <col min="5129" max="5129" width="36.28515625" style="129" customWidth="1"/>
    <col min="5130" max="5377" width="9.140625" style="129"/>
    <col min="5378" max="5378" width="3.7109375" style="129" customWidth="1"/>
    <col min="5379" max="5379" width="3.5703125" style="129" customWidth="1"/>
    <col min="5380" max="5380" width="40.140625" style="129" customWidth="1"/>
    <col min="5381" max="5381" width="6.28515625" style="129" customWidth="1"/>
    <col min="5382" max="5382" width="6.85546875" style="129" customWidth="1"/>
    <col min="5383" max="5383" width="10.42578125" style="129" customWidth="1"/>
    <col min="5384" max="5384" width="12.140625" style="129" customWidth="1"/>
    <col min="5385" max="5385" width="36.28515625" style="129" customWidth="1"/>
    <col min="5386" max="5633" width="9.140625" style="129"/>
    <col min="5634" max="5634" width="3.7109375" style="129" customWidth="1"/>
    <col min="5635" max="5635" width="3.5703125" style="129" customWidth="1"/>
    <col min="5636" max="5636" width="40.140625" style="129" customWidth="1"/>
    <col min="5637" max="5637" width="6.28515625" style="129" customWidth="1"/>
    <col min="5638" max="5638" width="6.85546875" style="129" customWidth="1"/>
    <col min="5639" max="5639" width="10.42578125" style="129" customWidth="1"/>
    <col min="5640" max="5640" width="12.140625" style="129" customWidth="1"/>
    <col min="5641" max="5641" width="36.28515625" style="129" customWidth="1"/>
    <col min="5642" max="5889" width="9.140625" style="129"/>
    <col min="5890" max="5890" width="3.7109375" style="129" customWidth="1"/>
    <col min="5891" max="5891" width="3.5703125" style="129" customWidth="1"/>
    <col min="5892" max="5892" width="40.140625" style="129" customWidth="1"/>
    <col min="5893" max="5893" width="6.28515625" style="129" customWidth="1"/>
    <col min="5894" max="5894" width="6.85546875" style="129" customWidth="1"/>
    <col min="5895" max="5895" width="10.42578125" style="129" customWidth="1"/>
    <col min="5896" max="5896" width="12.140625" style="129" customWidth="1"/>
    <col min="5897" max="5897" width="36.28515625" style="129" customWidth="1"/>
    <col min="5898" max="6145" width="9.140625" style="129"/>
    <col min="6146" max="6146" width="3.7109375" style="129" customWidth="1"/>
    <col min="6147" max="6147" width="3.5703125" style="129" customWidth="1"/>
    <col min="6148" max="6148" width="40.140625" style="129" customWidth="1"/>
    <col min="6149" max="6149" width="6.28515625" style="129" customWidth="1"/>
    <col min="6150" max="6150" width="6.85546875" style="129" customWidth="1"/>
    <col min="6151" max="6151" width="10.42578125" style="129" customWidth="1"/>
    <col min="6152" max="6152" width="12.140625" style="129" customWidth="1"/>
    <col min="6153" max="6153" width="36.28515625" style="129" customWidth="1"/>
    <col min="6154" max="6401" width="9.140625" style="129"/>
    <col min="6402" max="6402" width="3.7109375" style="129" customWidth="1"/>
    <col min="6403" max="6403" width="3.5703125" style="129" customWidth="1"/>
    <col min="6404" max="6404" width="40.140625" style="129" customWidth="1"/>
    <col min="6405" max="6405" width="6.28515625" style="129" customWidth="1"/>
    <col min="6406" max="6406" width="6.85546875" style="129" customWidth="1"/>
    <col min="6407" max="6407" width="10.42578125" style="129" customWidth="1"/>
    <col min="6408" max="6408" width="12.140625" style="129" customWidth="1"/>
    <col min="6409" max="6409" width="36.28515625" style="129" customWidth="1"/>
    <col min="6410" max="6657" width="9.140625" style="129"/>
    <col min="6658" max="6658" width="3.7109375" style="129" customWidth="1"/>
    <col min="6659" max="6659" width="3.5703125" style="129" customWidth="1"/>
    <col min="6660" max="6660" width="40.140625" style="129" customWidth="1"/>
    <col min="6661" max="6661" width="6.28515625" style="129" customWidth="1"/>
    <col min="6662" max="6662" width="6.85546875" style="129" customWidth="1"/>
    <col min="6663" max="6663" width="10.42578125" style="129" customWidth="1"/>
    <col min="6664" max="6664" width="12.140625" style="129" customWidth="1"/>
    <col min="6665" max="6665" width="36.28515625" style="129" customWidth="1"/>
    <col min="6666" max="6913" width="9.140625" style="129"/>
    <col min="6914" max="6914" width="3.7109375" style="129" customWidth="1"/>
    <col min="6915" max="6915" width="3.5703125" style="129" customWidth="1"/>
    <col min="6916" max="6916" width="40.140625" style="129" customWidth="1"/>
    <col min="6917" max="6917" width="6.28515625" style="129" customWidth="1"/>
    <col min="6918" max="6918" width="6.85546875" style="129" customWidth="1"/>
    <col min="6919" max="6919" width="10.42578125" style="129" customWidth="1"/>
    <col min="6920" max="6920" width="12.140625" style="129" customWidth="1"/>
    <col min="6921" max="6921" width="36.28515625" style="129" customWidth="1"/>
    <col min="6922" max="7169" width="9.140625" style="129"/>
    <col min="7170" max="7170" width="3.7109375" style="129" customWidth="1"/>
    <col min="7171" max="7171" width="3.5703125" style="129" customWidth="1"/>
    <col min="7172" max="7172" width="40.140625" style="129" customWidth="1"/>
    <col min="7173" max="7173" width="6.28515625" style="129" customWidth="1"/>
    <col min="7174" max="7174" width="6.85546875" style="129" customWidth="1"/>
    <col min="7175" max="7175" width="10.42578125" style="129" customWidth="1"/>
    <col min="7176" max="7176" width="12.140625" style="129" customWidth="1"/>
    <col min="7177" max="7177" width="36.28515625" style="129" customWidth="1"/>
    <col min="7178" max="7425" width="9.140625" style="129"/>
    <col min="7426" max="7426" width="3.7109375" style="129" customWidth="1"/>
    <col min="7427" max="7427" width="3.5703125" style="129" customWidth="1"/>
    <col min="7428" max="7428" width="40.140625" style="129" customWidth="1"/>
    <col min="7429" max="7429" width="6.28515625" style="129" customWidth="1"/>
    <col min="7430" max="7430" width="6.85546875" style="129" customWidth="1"/>
    <col min="7431" max="7431" width="10.42578125" style="129" customWidth="1"/>
    <col min="7432" max="7432" width="12.140625" style="129" customWidth="1"/>
    <col min="7433" max="7433" width="36.28515625" style="129" customWidth="1"/>
    <col min="7434" max="7681" width="9.140625" style="129"/>
    <col min="7682" max="7682" width="3.7109375" style="129" customWidth="1"/>
    <col min="7683" max="7683" width="3.5703125" style="129" customWidth="1"/>
    <col min="7684" max="7684" width="40.140625" style="129" customWidth="1"/>
    <col min="7685" max="7685" width="6.28515625" style="129" customWidth="1"/>
    <col min="7686" max="7686" width="6.85546875" style="129" customWidth="1"/>
    <col min="7687" max="7687" width="10.42578125" style="129" customWidth="1"/>
    <col min="7688" max="7688" width="12.140625" style="129" customWidth="1"/>
    <col min="7689" max="7689" width="36.28515625" style="129" customWidth="1"/>
    <col min="7690" max="7937" width="9.140625" style="129"/>
    <col min="7938" max="7938" width="3.7109375" style="129" customWidth="1"/>
    <col min="7939" max="7939" width="3.5703125" style="129" customWidth="1"/>
    <col min="7940" max="7940" width="40.140625" style="129" customWidth="1"/>
    <col min="7941" max="7941" width="6.28515625" style="129" customWidth="1"/>
    <col min="7942" max="7942" width="6.85546875" style="129" customWidth="1"/>
    <col min="7943" max="7943" width="10.42578125" style="129" customWidth="1"/>
    <col min="7944" max="7944" width="12.140625" style="129" customWidth="1"/>
    <col min="7945" max="7945" width="36.28515625" style="129" customWidth="1"/>
    <col min="7946" max="8193" width="9.140625" style="129"/>
    <col min="8194" max="8194" width="3.7109375" style="129" customWidth="1"/>
    <col min="8195" max="8195" width="3.5703125" style="129" customWidth="1"/>
    <col min="8196" max="8196" width="40.140625" style="129" customWidth="1"/>
    <col min="8197" max="8197" width="6.28515625" style="129" customWidth="1"/>
    <col min="8198" max="8198" width="6.85546875" style="129" customWidth="1"/>
    <col min="8199" max="8199" width="10.42578125" style="129" customWidth="1"/>
    <col min="8200" max="8200" width="12.140625" style="129" customWidth="1"/>
    <col min="8201" max="8201" width="36.28515625" style="129" customWidth="1"/>
    <col min="8202" max="8449" width="9.140625" style="129"/>
    <col min="8450" max="8450" width="3.7109375" style="129" customWidth="1"/>
    <col min="8451" max="8451" width="3.5703125" style="129" customWidth="1"/>
    <col min="8452" max="8452" width="40.140625" style="129" customWidth="1"/>
    <col min="8453" max="8453" width="6.28515625" style="129" customWidth="1"/>
    <col min="8454" max="8454" width="6.85546875" style="129" customWidth="1"/>
    <col min="8455" max="8455" width="10.42578125" style="129" customWidth="1"/>
    <col min="8456" max="8456" width="12.140625" style="129" customWidth="1"/>
    <col min="8457" max="8457" width="36.28515625" style="129" customWidth="1"/>
    <col min="8458" max="8705" width="9.140625" style="129"/>
    <col min="8706" max="8706" width="3.7109375" style="129" customWidth="1"/>
    <col min="8707" max="8707" width="3.5703125" style="129" customWidth="1"/>
    <col min="8708" max="8708" width="40.140625" style="129" customWidth="1"/>
    <col min="8709" max="8709" width="6.28515625" style="129" customWidth="1"/>
    <col min="8710" max="8710" width="6.85546875" style="129" customWidth="1"/>
    <col min="8711" max="8711" width="10.42578125" style="129" customWidth="1"/>
    <col min="8712" max="8712" width="12.140625" style="129" customWidth="1"/>
    <col min="8713" max="8713" width="36.28515625" style="129" customWidth="1"/>
    <col min="8714" max="8961" width="9.140625" style="129"/>
    <col min="8962" max="8962" width="3.7109375" style="129" customWidth="1"/>
    <col min="8963" max="8963" width="3.5703125" style="129" customWidth="1"/>
    <col min="8964" max="8964" width="40.140625" style="129" customWidth="1"/>
    <col min="8965" max="8965" width="6.28515625" style="129" customWidth="1"/>
    <col min="8966" max="8966" width="6.85546875" style="129" customWidth="1"/>
    <col min="8967" max="8967" width="10.42578125" style="129" customWidth="1"/>
    <col min="8968" max="8968" width="12.140625" style="129" customWidth="1"/>
    <col min="8969" max="8969" width="36.28515625" style="129" customWidth="1"/>
    <col min="8970" max="9217" width="9.140625" style="129"/>
    <col min="9218" max="9218" width="3.7109375" style="129" customWidth="1"/>
    <col min="9219" max="9219" width="3.5703125" style="129" customWidth="1"/>
    <col min="9220" max="9220" width="40.140625" style="129" customWidth="1"/>
    <col min="9221" max="9221" width="6.28515625" style="129" customWidth="1"/>
    <col min="9222" max="9222" width="6.85546875" style="129" customWidth="1"/>
    <col min="9223" max="9223" width="10.42578125" style="129" customWidth="1"/>
    <col min="9224" max="9224" width="12.140625" style="129" customWidth="1"/>
    <col min="9225" max="9225" width="36.28515625" style="129" customWidth="1"/>
    <col min="9226" max="9473" width="9.140625" style="129"/>
    <col min="9474" max="9474" width="3.7109375" style="129" customWidth="1"/>
    <col min="9475" max="9475" width="3.5703125" style="129" customWidth="1"/>
    <col min="9476" max="9476" width="40.140625" style="129" customWidth="1"/>
    <col min="9477" max="9477" width="6.28515625" style="129" customWidth="1"/>
    <col min="9478" max="9478" width="6.85546875" style="129" customWidth="1"/>
    <col min="9479" max="9479" width="10.42578125" style="129" customWidth="1"/>
    <col min="9480" max="9480" width="12.140625" style="129" customWidth="1"/>
    <col min="9481" max="9481" width="36.28515625" style="129" customWidth="1"/>
    <col min="9482" max="9729" width="9.140625" style="129"/>
    <col min="9730" max="9730" width="3.7109375" style="129" customWidth="1"/>
    <col min="9731" max="9731" width="3.5703125" style="129" customWidth="1"/>
    <col min="9732" max="9732" width="40.140625" style="129" customWidth="1"/>
    <col min="9733" max="9733" width="6.28515625" style="129" customWidth="1"/>
    <col min="9734" max="9734" width="6.85546875" style="129" customWidth="1"/>
    <col min="9735" max="9735" width="10.42578125" style="129" customWidth="1"/>
    <col min="9736" max="9736" width="12.140625" style="129" customWidth="1"/>
    <col min="9737" max="9737" width="36.28515625" style="129" customWidth="1"/>
    <col min="9738" max="9985" width="9.140625" style="129"/>
    <col min="9986" max="9986" width="3.7109375" style="129" customWidth="1"/>
    <col min="9987" max="9987" width="3.5703125" style="129" customWidth="1"/>
    <col min="9988" max="9988" width="40.140625" style="129" customWidth="1"/>
    <col min="9989" max="9989" width="6.28515625" style="129" customWidth="1"/>
    <col min="9990" max="9990" width="6.85546875" style="129" customWidth="1"/>
    <col min="9991" max="9991" width="10.42578125" style="129" customWidth="1"/>
    <col min="9992" max="9992" width="12.140625" style="129" customWidth="1"/>
    <col min="9993" max="9993" width="36.28515625" style="129" customWidth="1"/>
    <col min="9994" max="10241" width="9.140625" style="129"/>
    <col min="10242" max="10242" width="3.7109375" style="129" customWidth="1"/>
    <col min="10243" max="10243" width="3.5703125" style="129" customWidth="1"/>
    <col min="10244" max="10244" width="40.140625" style="129" customWidth="1"/>
    <col min="10245" max="10245" width="6.28515625" style="129" customWidth="1"/>
    <col min="10246" max="10246" width="6.85546875" style="129" customWidth="1"/>
    <col min="10247" max="10247" width="10.42578125" style="129" customWidth="1"/>
    <col min="10248" max="10248" width="12.140625" style="129" customWidth="1"/>
    <col min="10249" max="10249" width="36.28515625" style="129" customWidth="1"/>
    <col min="10250" max="10497" width="9.140625" style="129"/>
    <col min="10498" max="10498" width="3.7109375" style="129" customWidth="1"/>
    <col min="10499" max="10499" width="3.5703125" style="129" customWidth="1"/>
    <col min="10500" max="10500" width="40.140625" style="129" customWidth="1"/>
    <col min="10501" max="10501" width="6.28515625" style="129" customWidth="1"/>
    <col min="10502" max="10502" width="6.85546875" style="129" customWidth="1"/>
    <col min="10503" max="10503" width="10.42578125" style="129" customWidth="1"/>
    <col min="10504" max="10504" width="12.140625" style="129" customWidth="1"/>
    <col min="10505" max="10505" width="36.28515625" style="129" customWidth="1"/>
    <col min="10506" max="10753" width="9.140625" style="129"/>
    <col min="10754" max="10754" width="3.7109375" style="129" customWidth="1"/>
    <col min="10755" max="10755" width="3.5703125" style="129" customWidth="1"/>
    <col min="10756" max="10756" width="40.140625" style="129" customWidth="1"/>
    <col min="10757" max="10757" width="6.28515625" style="129" customWidth="1"/>
    <col min="10758" max="10758" width="6.85546875" style="129" customWidth="1"/>
    <col min="10759" max="10759" width="10.42578125" style="129" customWidth="1"/>
    <col min="10760" max="10760" width="12.140625" style="129" customWidth="1"/>
    <col min="10761" max="10761" width="36.28515625" style="129" customWidth="1"/>
    <col min="10762" max="11009" width="9.140625" style="129"/>
    <col min="11010" max="11010" width="3.7109375" style="129" customWidth="1"/>
    <col min="11011" max="11011" width="3.5703125" style="129" customWidth="1"/>
    <col min="11012" max="11012" width="40.140625" style="129" customWidth="1"/>
    <col min="11013" max="11013" width="6.28515625" style="129" customWidth="1"/>
    <col min="11014" max="11014" width="6.85546875" style="129" customWidth="1"/>
    <col min="11015" max="11015" width="10.42578125" style="129" customWidth="1"/>
    <col min="11016" max="11016" width="12.140625" style="129" customWidth="1"/>
    <col min="11017" max="11017" width="36.28515625" style="129" customWidth="1"/>
    <col min="11018" max="11265" width="9.140625" style="129"/>
    <col min="11266" max="11266" width="3.7109375" style="129" customWidth="1"/>
    <col min="11267" max="11267" width="3.5703125" style="129" customWidth="1"/>
    <col min="11268" max="11268" width="40.140625" style="129" customWidth="1"/>
    <col min="11269" max="11269" width="6.28515625" style="129" customWidth="1"/>
    <col min="11270" max="11270" width="6.85546875" style="129" customWidth="1"/>
    <col min="11271" max="11271" width="10.42578125" style="129" customWidth="1"/>
    <col min="11272" max="11272" width="12.140625" style="129" customWidth="1"/>
    <col min="11273" max="11273" width="36.28515625" style="129" customWidth="1"/>
    <col min="11274" max="11521" width="9.140625" style="129"/>
    <col min="11522" max="11522" width="3.7109375" style="129" customWidth="1"/>
    <col min="11523" max="11523" width="3.5703125" style="129" customWidth="1"/>
    <col min="11524" max="11524" width="40.140625" style="129" customWidth="1"/>
    <col min="11525" max="11525" width="6.28515625" style="129" customWidth="1"/>
    <col min="11526" max="11526" width="6.85546875" style="129" customWidth="1"/>
    <col min="11527" max="11527" width="10.42578125" style="129" customWidth="1"/>
    <col min="11528" max="11528" width="12.140625" style="129" customWidth="1"/>
    <col min="11529" max="11529" width="36.28515625" style="129" customWidth="1"/>
    <col min="11530" max="11777" width="9.140625" style="129"/>
    <col min="11778" max="11778" width="3.7109375" style="129" customWidth="1"/>
    <col min="11779" max="11779" width="3.5703125" style="129" customWidth="1"/>
    <col min="11780" max="11780" width="40.140625" style="129" customWidth="1"/>
    <col min="11781" max="11781" width="6.28515625" style="129" customWidth="1"/>
    <col min="11782" max="11782" width="6.85546875" style="129" customWidth="1"/>
    <col min="11783" max="11783" width="10.42578125" style="129" customWidth="1"/>
    <col min="11784" max="11784" width="12.140625" style="129" customWidth="1"/>
    <col min="11785" max="11785" width="36.28515625" style="129" customWidth="1"/>
    <col min="11786" max="12033" width="9.140625" style="129"/>
    <col min="12034" max="12034" width="3.7109375" style="129" customWidth="1"/>
    <col min="12035" max="12035" width="3.5703125" style="129" customWidth="1"/>
    <col min="12036" max="12036" width="40.140625" style="129" customWidth="1"/>
    <col min="12037" max="12037" width="6.28515625" style="129" customWidth="1"/>
    <col min="12038" max="12038" width="6.85546875" style="129" customWidth="1"/>
    <col min="12039" max="12039" width="10.42578125" style="129" customWidth="1"/>
    <col min="12040" max="12040" width="12.140625" style="129" customWidth="1"/>
    <col min="12041" max="12041" width="36.28515625" style="129" customWidth="1"/>
    <col min="12042" max="12289" width="9.140625" style="129"/>
    <col min="12290" max="12290" width="3.7109375" style="129" customWidth="1"/>
    <col min="12291" max="12291" width="3.5703125" style="129" customWidth="1"/>
    <col min="12292" max="12292" width="40.140625" style="129" customWidth="1"/>
    <col min="12293" max="12293" width="6.28515625" style="129" customWidth="1"/>
    <col min="12294" max="12294" width="6.85546875" style="129" customWidth="1"/>
    <col min="12295" max="12295" width="10.42578125" style="129" customWidth="1"/>
    <col min="12296" max="12296" width="12.140625" style="129" customWidth="1"/>
    <col min="12297" max="12297" width="36.28515625" style="129" customWidth="1"/>
    <col min="12298" max="12545" width="9.140625" style="129"/>
    <col min="12546" max="12546" width="3.7109375" style="129" customWidth="1"/>
    <col min="12547" max="12547" width="3.5703125" style="129" customWidth="1"/>
    <col min="12548" max="12548" width="40.140625" style="129" customWidth="1"/>
    <col min="12549" max="12549" width="6.28515625" style="129" customWidth="1"/>
    <col min="12550" max="12550" width="6.85546875" style="129" customWidth="1"/>
    <col min="12551" max="12551" width="10.42578125" style="129" customWidth="1"/>
    <col min="12552" max="12552" width="12.140625" style="129" customWidth="1"/>
    <col min="12553" max="12553" width="36.28515625" style="129" customWidth="1"/>
    <col min="12554" max="12801" width="9.140625" style="129"/>
    <col min="12802" max="12802" width="3.7109375" style="129" customWidth="1"/>
    <col min="12803" max="12803" width="3.5703125" style="129" customWidth="1"/>
    <col min="12804" max="12804" width="40.140625" style="129" customWidth="1"/>
    <col min="12805" max="12805" width="6.28515625" style="129" customWidth="1"/>
    <col min="12806" max="12806" width="6.85546875" style="129" customWidth="1"/>
    <col min="12807" max="12807" width="10.42578125" style="129" customWidth="1"/>
    <col min="12808" max="12808" width="12.140625" style="129" customWidth="1"/>
    <col min="12809" max="12809" width="36.28515625" style="129" customWidth="1"/>
    <col min="12810" max="13057" width="9.140625" style="129"/>
    <col min="13058" max="13058" width="3.7109375" style="129" customWidth="1"/>
    <col min="13059" max="13059" width="3.5703125" style="129" customWidth="1"/>
    <col min="13060" max="13060" width="40.140625" style="129" customWidth="1"/>
    <col min="13061" max="13061" width="6.28515625" style="129" customWidth="1"/>
    <col min="13062" max="13062" width="6.85546875" style="129" customWidth="1"/>
    <col min="13063" max="13063" width="10.42578125" style="129" customWidth="1"/>
    <col min="13064" max="13064" width="12.140625" style="129" customWidth="1"/>
    <col min="13065" max="13065" width="36.28515625" style="129" customWidth="1"/>
    <col min="13066" max="13313" width="9.140625" style="129"/>
    <col min="13314" max="13314" width="3.7109375" style="129" customWidth="1"/>
    <col min="13315" max="13315" width="3.5703125" style="129" customWidth="1"/>
    <col min="13316" max="13316" width="40.140625" style="129" customWidth="1"/>
    <col min="13317" max="13317" width="6.28515625" style="129" customWidth="1"/>
    <col min="13318" max="13318" width="6.85546875" style="129" customWidth="1"/>
    <col min="13319" max="13319" width="10.42578125" style="129" customWidth="1"/>
    <col min="13320" max="13320" width="12.140625" style="129" customWidth="1"/>
    <col min="13321" max="13321" width="36.28515625" style="129" customWidth="1"/>
    <col min="13322" max="13569" width="9.140625" style="129"/>
    <col min="13570" max="13570" width="3.7109375" style="129" customWidth="1"/>
    <col min="13571" max="13571" width="3.5703125" style="129" customWidth="1"/>
    <col min="13572" max="13572" width="40.140625" style="129" customWidth="1"/>
    <col min="13573" max="13573" width="6.28515625" style="129" customWidth="1"/>
    <col min="13574" max="13574" width="6.85546875" style="129" customWidth="1"/>
    <col min="13575" max="13575" width="10.42578125" style="129" customWidth="1"/>
    <col min="13576" max="13576" width="12.140625" style="129" customWidth="1"/>
    <col min="13577" max="13577" width="36.28515625" style="129" customWidth="1"/>
    <col min="13578" max="13825" width="9.140625" style="129"/>
    <col min="13826" max="13826" width="3.7109375" style="129" customWidth="1"/>
    <col min="13827" max="13827" width="3.5703125" style="129" customWidth="1"/>
    <col min="13828" max="13828" width="40.140625" style="129" customWidth="1"/>
    <col min="13829" max="13829" width="6.28515625" style="129" customWidth="1"/>
    <col min="13830" max="13830" width="6.85546875" style="129" customWidth="1"/>
    <col min="13831" max="13831" width="10.42578125" style="129" customWidth="1"/>
    <col min="13832" max="13832" width="12.140625" style="129" customWidth="1"/>
    <col min="13833" max="13833" width="36.28515625" style="129" customWidth="1"/>
    <col min="13834" max="14081" width="9.140625" style="129"/>
    <col min="14082" max="14082" width="3.7109375" style="129" customWidth="1"/>
    <col min="14083" max="14083" width="3.5703125" style="129" customWidth="1"/>
    <col min="14084" max="14084" width="40.140625" style="129" customWidth="1"/>
    <col min="14085" max="14085" width="6.28515625" style="129" customWidth="1"/>
    <col min="14086" max="14086" width="6.85546875" style="129" customWidth="1"/>
    <col min="14087" max="14087" width="10.42578125" style="129" customWidth="1"/>
    <col min="14088" max="14088" width="12.140625" style="129" customWidth="1"/>
    <col min="14089" max="14089" width="36.28515625" style="129" customWidth="1"/>
    <col min="14090" max="14337" width="9.140625" style="129"/>
    <col min="14338" max="14338" width="3.7109375" style="129" customWidth="1"/>
    <col min="14339" max="14339" width="3.5703125" style="129" customWidth="1"/>
    <col min="14340" max="14340" width="40.140625" style="129" customWidth="1"/>
    <col min="14341" max="14341" width="6.28515625" style="129" customWidth="1"/>
    <col min="14342" max="14342" width="6.85546875" style="129" customWidth="1"/>
    <col min="14343" max="14343" width="10.42578125" style="129" customWidth="1"/>
    <col min="14344" max="14344" width="12.140625" style="129" customWidth="1"/>
    <col min="14345" max="14345" width="36.28515625" style="129" customWidth="1"/>
    <col min="14346" max="14593" width="9.140625" style="129"/>
    <col min="14594" max="14594" width="3.7109375" style="129" customWidth="1"/>
    <col min="14595" max="14595" width="3.5703125" style="129" customWidth="1"/>
    <col min="14596" max="14596" width="40.140625" style="129" customWidth="1"/>
    <col min="14597" max="14597" width="6.28515625" style="129" customWidth="1"/>
    <col min="14598" max="14598" width="6.85546875" style="129" customWidth="1"/>
    <col min="14599" max="14599" width="10.42578125" style="129" customWidth="1"/>
    <col min="14600" max="14600" width="12.140625" style="129" customWidth="1"/>
    <col min="14601" max="14601" width="36.28515625" style="129" customWidth="1"/>
    <col min="14602" max="14849" width="9.140625" style="129"/>
    <col min="14850" max="14850" width="3.7109375" style="129" customWidth="1"/>
    <col min="14851" max="14851" width="3.5703125" style="129" customWidth="1"/>
    <col min="14852" max="14852" width="40.140625" style="129" customWidth="1"/>
    <col min="14853" max="14853" width="6.28515625" style="129" customWidth="1"/>
    <col min="14854" max="14854" width="6.85546875" style="129" customWidth="1"/>
    <col min="14855" max="14855" width="10.42578125" style="129" customWidth="1"/>
    <col min="14856" max="14856" width="12.140625" style="129" customWidth="1"/>
    <col min="14857" max="14857" width="36.28515625" style="129" customWidth="1"/>
    <col min="14858" max="15105" width="9.140625" style="129"/>
    <col min="15106" max="15106" width="3.7109375" style="129" customWidth="1"/>
    <col min="15107" max="15107" width="3.5703125" style="129" customWidth="1"/>
    <col min="15108" max="15108" width="40.140625" style="129" customWidth="1"/>
    <col min="15109" max="15109" width="6.28515625" style="129" customWidth="1"/>
    <col min="15110" max="15110" width="6.85546875" style="129" customWidth="1"/>
    <col min="15111" max="15111" width="10.42578125" style="129" customWidth="1"/>
    <col min="15112" max="15112" width="12.140625" style="129" customWidth="1"/>
    <col min="15113" max="15113" width="36.28515625" style="129" customWidth="1"/>
    <col min="15114" max="15361" width="9.140625" style="129"/>
    <col min="15362" max="15362" width="3.7109375" style="129" customWidth="1"/>
    <col min="15363" max="15363" width="3.5703125" style="129" customWidth="1"/>
    <col min="15364" max="15364" width="40.140625" style="129" customWidth="1"/>
    <col min="15365" max="15365" width="6.28515625" style="129" customWidth="1"/>
    <col min="15366" max="15366" width="6.85546875" style="129" customWidth="1"/>
    <col min="15367" max="15367" width="10.42578125" style="129" customWidth="1"/>
    <col min="15368" max="15368" width="12.140625" style="129" customWidth="1"/>
    <col min="15369" max="15369" width="36.28515625" style="129" customWidth="1"/>
    <col min="15370" max="15617" width="9.140625" style="129"/>
    <col min="15618" max="15618" width="3.7109375" style="129" customWidth="1"/>
    <col min="15619" max="15619" width="3.5703125" style="129" customWidth="1"/>
    <col min="15620" max="15620" width="40.140625" style="129" customWidth="1"/>
    <col min="15621" max="15621" width="6.28515625" style="129" customWidth="1"/>
    <col min="15622" max="15622" width="6.85546875" style="129" customWidth="1"/>
    <col min="15623" max="15623" width="10.42578125" style="129" customWidth="1"/>
    <col min="15624" max="15624" width="12.140625" style="129" customWidth="1"/>
    <col min="15625" max="15625" width="36.28515625" style="129" customWidth="1"/>
    <col min="15626" max="15873" width="9.140625" style="129"/>
    <col min="15874" max="15874" width="3.7109375" style="129" customWidth="1"/>
    <col min="15875" max="15875" width="3.5703125" style="129" customWidth="1"/>
    <col min="15876" max="15876" width="40.140625" style="129" customWidth="1"/>
    <col min="15877" max="15877" width="6.28515625" style="129" customWidth="1"/>
    <col min="15878" max="15878" width="6.85546875" style="129" customWidth="1"/>
    <col min="15879" max="15879" width="10.42578125" style="129" customWidth="1"/>
    <col min="15880" max="15880" width="12.140625" style="129" customWidth="1"/>
    <col min="15881" max="15881" width="36.28515625" style="129" customWidth="1"/>
    <col min="15882" max="16129" width="9.140625" style="129"/>
    <col min="16130" max="16130" width="3.7109375" style="129" customWidth="1"/>
    <col min="16131" max="16131" width="3.5703125" style="129" customWidth="1"/>
    <col min="16132" max="16132" width="40.140625" style="129" customWidth="1"/>
    <col min="16133" max="16133" width="6.28515625" style="129" customWidth="1"/>
    <col min="16134" max="16134" width="6.85546875" style="129" customWidth="1"/>
    <col min="16135" max="16135" width="10.42578125" style="129" customWidth="1"/>
    <col min="16136" max="16136" width="12.140625" style="129" customWidth="1"/>
    <col min="16137" max="16137" width="36.28515625" style="129" customWidth="1"/>
    <col min="16138" max="16384" width="9.140625" style="129"/>
  </cols>
  <sheetData>
    <row r="1" spans="1:14" x14ac:dyDescent="0.2">
      <c r="A1" s="127"/>
    </row>
    <row r="2" spans="1:14" x14ac:dyDescent="0.2">
      <c r="A2" s="131" t="s">
        <v>69</v>
      </c>
      <c r="B2" s="132" t="s">
        <v>28</v>
      </c>
      <c r="C2" s="133"/>
      <c r="D2" s="133"/>
      <c r="E2" s="134"/>
      <c r="F2" s="134"/>
      <c r="G2" s="388"/>
      <c r="H2" s="389"/>
    </row>
    <row r="3" spans="1:14" x14ac:dyDescent="0.2">
      <c r="A3" s="136"/>
      <c r="B3" s="137" t="s">
        <v>4</v>
      </c>
      <c r="H3" s="327"/>
    </row>
    <row r="4" spans="1:14" x14ac:dyDescent="0.2">
      <c r="A4" s="136"/>
      <c r="H4" s="327"/>
    </row>
    <row r="5" spans="1:14" ht="19.899999999999999" customHeight="1" x14ac:dyDescent="0.2">
      <c r="A5" s="140" t="str">
        <f>A2</f>
        <v>4.5.</v>
      </c>
      <c r="B5" s="141">
        <v>4</v>
      </c>
      <c r="C5" s="390" t="s">
        <v>409</v>
      </c>
      <c r="D5" s="143"/>
      <c r="E5" s="144"/>
      <c r="F5" s="144"/>
      <c r="G5" s="391"/>
      <c r="H5" s="392"/>
    </row>
    <row r="6" spans="1:14" ht="8.25" customHeight="1" x14ac:dyDescent="0.2">
      <c r="A6" s="393"/>
      <c r="C6" s="139"/>
      <c r="D6" s="139"/>
      <c r="H6" s="327"/>
    </row>
    <row r="7" spans="1:14" s="152" customFormat="1" ht="72.95" customHeight="1" x14ac:dyDescent="0.25">
      <c r="A7" s="484" t="s">
        <v>385</v>
      </c>
      <c r="B7" s="485"/>
      <c r="C7" s="485"/>
      <c r="D7" s="485"/>
      <c r="E7" s="485"/>
      <c r="F7" s="485"/>
      <c r="G7" s="485"/>
      <c r="H7" s="486"/>
    </row>
    <row r="8" spans="1:14" ht="18.95" customHeight="1" x14ac:dyDescent="0.2">
      <c r="A8" s="136" t="s">
        <v>386</v>
      </c>
      <c r="B8" s="394"/>
      <c r="C8" s="395"/>
      <c r="D8" s="395"/>
      <c r="E8" s="395"/>
      <c r="F8" s="395"/>
      <c r="G8" s="396"/>
      <c r="H8" s="397"/>
    </row>
    <row r="9" spans="1:14" ht="8.25" customHeight="1" x14ac:dyDescent="0.2">
      <c r="A9" s="182"/>
      <c r="B9" s="183"/>
      <c r="C9" s="350"/>
      <c r="D9" s="350"/>
      <c r="E9" s="351"/>
      <c r="F9" s="351"/>
      <c r="G9" s="398"/>
      <c r="H9" s="399"/>
    </row>
    <row r="10" spans="1:14" ht="6" customHeight="1" x14ac:dyDescent="0.2">
      <c r="A10" s="153"/>
      <c r="B10" s="154"/>
      <c r="C10" s="155"/>
      <c r="D10" s="155"/>
      <c r="E10" s="156"/>
      <c r="F10" s="156"/>
      <c r="G10" s="157"/>
      <c r="H10" s="158"/>
    </row>
    <row r="11" spans="1:14" ht="15" customHeight="1" x14ac:dyDescent="0.2">
      <c r="A11" s="159" t="s">
        <v>1</v>
      </c>
      <c r="B11" s="160"/>
      <c r="C11" s="161" t="s">
        <v>2</v>
      </c>
      <c r="D11" s="161"/>
      <c r="E11" s="162" t="s">
        <v>9</v>
      </c>
      <c r="F11" s="400" t="s">
        <v>5</v>
      </c>
      <c r="G11" s="164" t="s">
        <v>6</v>
      </c>
      <c r="H11" s="165" t="s">
        <v>7</v>
      </c>
    </row>
    <row r="12" spans="1:14" ht="15" customHeight="1" x14ac:dyDescent="0.2">
      <c r="A12" s="401"/>
      <c r="B12" s="402"/>
      <c r="C12" s="403"/>
      <c r="D12" s="403"/>
      <c r="E12" s="404" t="s">
        <v>10</v>
      </c>
      <c r="F12" s="405"/>
      <c r="G12" s="406" t="s">
        <v>8</v>
      </c>
      <c r="H12" s="407" t="s">
        <v>8</v>
      </c>
    </row>
    <row r="13" spans="1:14" ht="8.25" customHeight="1" x14ac:dyDescent="0.25">
      <c r="A13" s="408"/>
      <c r="B13" s="409"/>
      <c r="C13" s="410"/>
      <c r="D13" s="410"/>
      <c r="E13" s="134"/>
      <c r="F13" s="134"/>
      <c r="G13" s="388"/>
      <c r="H13" s="389"/>
      <c r="L13"/>
    </row>
    <row r="14" spans="1:14" ht="51" x14ac:dyDescent="0.2">
      <c r="A14" s="136"/>
      <c r="B14" s="128">
        <f>COUNT($B$13:B13)+1</f>
        <v>1</v>
      </c>
      <c r="C14" s="212" t="s">
        <v>412</v>
      </c>
      <c r="D14" s="212"/>
      <c r="E14" s="181"/>
      <c r="F14" s="181"/>
      <c r="G14" s="37"/>
      <c r="H14" s="46"/>
      <c r="L14" s="220"/>
    </row>
    <row r="15" spans="1:14" ht="140.25" x14ac:dyDescent="0.2">
      <c r="A15" s="136"/>
      <c r="C15" s="180" t="s">
        <v>415</v>
      </c>
      <c r="D15" s="180"/>
      <c r="E15" s="181"/>
      <c r="F15" s="181"/>
      <c r="G15" s="37"/>
      <c r="H15" s="46"/>
      <c r="I15" s="363"/>
      <c r="L15" s="220"/>
      <c r="N15" s="363"/>
    </row>
    <row r="16" spans="1:14" ht="63.75" x14ac:dyDescent="0.2">
      <c r="A16" s="136"/>
      <c r="C16" s="367" t="s">
        <v>414</v>
      </c>
      <c r="D16" s="180"/>
      <c r="E16" s="181"/>
      <c r="F16" s="181"/>
      <c r="G16" s="37"/>
      <c r="H16" s="46"/>
      <c r="I16" s="363"/>
      <c r="L16" s="220"/>
      <c r="N16" s="363"/>
    </row>
    <row r="17" spans="1:14" ht="89.25" x14ac:dyDescent="0.2">
      <c r="A17" s="136"/>
      <c r="C17" s="367" t="s">
        <v>413</v>
      </c>
      <c r="D17" s="180"/>
      <c r="E17" s="181"/>
      <c r="F17" s="181"/>
      <c r="G17" s="37"/>
      <c r="H17" s="46"/>
      <c r="I17" s="363"/>
      <c r="L17" s="220"/>
      <c r="N17" s="363"/>
    </row>
    <row r="18" spans="1:14" ht="63.75" x14ac:dyDescent="0.2">
      <c r="A18" s="136"/>
      <c r="C18" s="367" t="s">
        <v>417</v>
      </c>
      <c r="D18" s="180"/>
      <c r="E18" s="181"/>
      <c r="F18" s="181"/>
      <c r="G18" s="37"/>
      <c r="H18" s="46"/>
      <c r="I18" s="363"/>
      <c r="L18" s="220"/>
      <c r="N18" s="363"/>
    </row>
    <row r="19" spans="1:14" ht="15" x14ac:dyDescent="0.2">
      <c r="A19" s="136"/>
      <c r="C19" s="180" t="s">
        <v>387</v>
      </c>
      <c r="D19" s="180"/>
      <c r="E19" s="181"/>
      <c r="F19" s="181"/>
      <c r="G19" s="37"/>
      <c r="H19" s="46"/>
      <c r="L19" s="220"/>
      <c r="N19" s="411"/>
    </row>
    <row r="20" spans="1:14" ht="112.9" customHeight="1" x14ac:dyDescent="0.2">
      <c r="A20" s="136"/>
      <c r="C20" s="412" t="s">
        <v>388</v>
      </c>
      <c r="D20" s="412"/>
      <c r="E20" s="181"/>
      <c r="F20" s="181"/>
      <c r="G20" s="24"/>
      <c r="H20" s="46"/>
      <c r="L20" s="220"/>
      <c r="N20" s="411"/>
    </row>
    <row r="21" spans="1:14" ht="15" customHeight="1" x14ac:dyDescent="0.2">
      <c r="A21" s="182"/>
      <c r="B21" s="183"/>
      <c r="C21" s="221" t="s">
        <v>389</v>
      </c>
      <c r="D21" s="221"/>
      <c r="E21" s="186" t="s">
        <v>11</v>
      </c>
      <c r="F21" s="186">
        <v>2</v>
      </c>
      <c r="G21" s="25"/>
      <c r="H21" s="47">
        <f>F21*G21</f>
        <v>0</v>
      </c>
      <c r="J21" s="42"/>
      <c r="K21" s="42"/>
      <c r="L21" s="42"/>
    </row>
    <row r="22" spans="1:14" ht="8.25" customHeight="1" x14ac:dyDescent="0.25">
      <c r="A22" s="136"/>
      <c r="C22" s="191"/>
      <c r="D22" s="191"/>
      <c r="E22" s="292"/>
      <c r="F22" s="292"/>
      <c r="G22" s="24"/>
      <c r="H22" s="46"/>
      <c r="L22"/>
    </row>
    <row r="23" spans="1:14" ht="15" x14ac:dyDescent="0.2">
      <c r="A23" s="136"/>
      <c r="C23" s="180" t="s">
        <v>387</v>
      </c>
      <c r="D23" s="180"/>
      <c r="E23" s="181"/>
      <c r="F23" s="181"/>
      <c r="G23" s="24"/>
      <c r="H23" s="46"/>
      <c r="L23" s="220"/>
    </row>
    <row r="24" spans="1:14" ht="115.9" customHeight="1" x14ac:dyDescent="0.2">
      <c r="A24" s="136"/>
      <c r="C24" s="412" t="s">
        <v>418</v>
      </c>
      <c r="D24" s="412"/>
      <c r="E24" s="181"/>
      <c r="F24" s="181"/>
      <c r="G24" s="24"/>
      <c r="H24" s="46"/>
      <c r="L24" s="220"/>
      <c r="N24" s="411"/>
    </row>
    <row r="25" spans="1:14" x14ac:dyDescent="0.2">
      <c r="A25" s="182"/>
      <c r="B25" s="183"/>
      <c r="C25" s="221" t="s">
        <v>411</v>
      </c>
      <c r="D25" s="221"/>
      <c r="E25" s="186" t="s">
        <v>11</v>
      </c>
      <c r="F25" s="186">
        <v>1</v>
      </c>
      <c r="G25" s="25"/>
      <c r="H25" s="47">
        <f>F25*G25</f>
        <v>0</v>
      </c>
      <c r="J25" s="42"/>
      <c r="K25" s="42"/>
      <c r="L25" s="42"/>
      <c r="N25" s="411"/>
    </row>
    <row r="26" spans="1:14" ht="8.25" customHeight="1" x14ac:dyDescent="0.25">
      <c r="A26" s="136"/>
      <c r="C26" s="191"/>
      <c r="D26" s="191"/>
      <c r="E26" s="292"/>
      <c r="F26" s="292"/>
      <c r="G26" s="24"/>
      <c r="H26" s="46"/>
      <c r="L26"/>
    </row>
    <row r="27" spans="1:14" ht="15" x14ac:dyDescent="0.2">
      <c r="A27" s="136"/>
      <c r="C27" s="180" t="s">
        <v>387</v>
      </c>
      <c r="D27" s="180"/>
      <c r="E27" s="181"/>
      <c r="F27" s="181"/>
      <c r="G27" s="24"/>
      <c r="H27" s="46"/>
      <c r="L27" s="220"/>
    </row>
    <row r="28" spans="1:14" ht="102" x14ac:dyDescent="0.2">
      <c r="A28" s="136"/>
      <c r="C28" s="412" t="s">
        <v>390</v>
      </c>
      <c r="D28" s="412"/>
      <c r="E28" s="181"/>
      <c r="F28" s="181"/>
      <c r="G28" s="24"/>
      <c r="H28" s="46"/>
      <c r="L28" s="220"/>
      <c r="N28" s="411"/>
    </row>
    <row r="29" spans="1:14" x14ac:dyDescent="0.2">
      <c r="A29" s="182"/>
      <c r="B29" s="183"/>
      <c r="C29" s="221" t="s">
        <v>391</v>
      </c>
      <c r="D29" s="221"/>
      <c r="E29" s="186" t="s">
        <v>11</v>
      </c>
      <c r="F29" s="186">
        <v>1</v>
      </c>
      <c r="G29" s="25"/>
      <c r="H29" s="47">
        <f>F29*G29</f>
        <v>0</v>
      </c>
      <c r="J29" s="42"/>
      <c r="K29" s="42"/>
      <c r="L29" s="42"/>
      <c r="N29" s="411"/>
    </row>
    <row r="30" spans="1:14" ht="8.25" customHeight="1" x14ac:dyDescent="0.25">
      <c r="A30" s="136"/>
      <c r="C30" s="191"/>
      <c r="D30" s="191"/>
      <c r="E30" s="292"/>
      <c r="F30" s="292"/>
      <c r="G30" s="24"/>
      <c r="H30" s="46"/>
      <c r="L30"/>
    </row>
    <row r="31" spans="1:14" ht="15" x14ac:dyDescent="0.2">
      <c r="A31" s="136"/>
      <c r="C31" s="180" t="s">
        <v>387</v>
      </c>
      <c r="D31" s="180"/>
      <c r="E31" s="181"/>
      <c r="F31" s="181"/>
      <c r="G31" s="24"/>
      <c r="H31" s="46"/>
      <c r="L31" s="220"/>
    </row>
    <row r="32" spans="1:14" ht="102" x14ac:dyDescent="0.2">
      <c r="A32" s="136"/>
      <c r="C32" s="412" t="s">
        <v>392</v>
      </c>
      <c r="D32" s="412"/>
      <c r="E32" s="181"/>
      <c r="F32" s="181"/>
      <c r="G32" s="24"/>
      <c r="H32" s="46"/>
      <c r="L32" s="220"/>
      <c r="N32" s="411"/>
    </row>
    <row r="33" spans="1:14" x14ac:dyDescent="0.2">
      <c r="A33" s="182"/>
      <c r="B33" s="183"/>
      <c r="C33" s="221" t="s">
        <v>393</v>
      </c>
      <c r="D33" s="221"/>
      <c r="E33" s="186" t="s">
        <v>11</v>
      </c>
      <c r="F33" s="186">
        <v>2</v>
      </c>
      <c r="G33" s="25"/>
      <c r="H33" s="47">
        <f>F33*G33</f>
        <v>0</v>
      </c>
      <c r="J33" s="42"/>
      <c r="K33" s="42"/>
      <c r="L33" s="42"/>
      <c r="N33" s="411"/>
    </row>
    <row r="34" spans="1:14" ht="8.25" customHeight="1" x14ac:dyDescent="0.25">
      <c r="A34" s="136"/>
      <c r="C34" s="191"/>
      <c r="D34" s="191"/>
      <c r="E34" s="292"/>
      <c r="F34" s="292"/>
      <c r="G34" s="24"/>
      <c r="H34" s="46"/>
      <c r="L34"/>
    </row>
    <row r="35" spans="1:14" ht="38.25" x14ac:dyDescent="0.25">
      <c r="A35" s="136"/>
      <c r="B35" s="128">
        <f>COUNT($B$13:B34)+1</f>
        <v>2</v>
      </c>
      <c r="C35" s="212" t="s">
        <v>419</v>
      </c>
      <c r="D35" s="212"/>
      <c r="E35" s="181"/>
      <c r="F35" s="181"/>
      <c r="G35" s="24"/>
      <c r="H35" s="46"/>
      <c r="I35" s="219"/>
      <c r="L35" s="220"/>
      <c r="N35" s="411"/>
    </row>
    <row r="36" spans="1:14" ht="169.9" customHeight="1" x14ac:dyDescent="0.2">
      <c r="A36" s="136"/>
      <c r="C36" s="180" t="s">
        <v>421</v>
      </c>
      <c r="D36" s="180"/>
      <c r="E36" s="181"/>
      <c r="F36" s="181"/>
      <c r="G36" s="24"/>
      <c r="H36" s="46"/>
      <c r="I36" s="363"/>
      <c r="L36" s="220"/>
      <c r="N36" s="363"/>
    </row>
    <row r="37" spans="1:14" ht="153" x14ac:dyDescent="0.2">
      <c r="A37" s="136"/>
      <c r="C37" s="180" t="s">
        <v>470</v>
      </c>
      <c r="D37" s="180"/>
      <c r="E37" s="181"/>
      <c r="F37" s="181"/>
      <c r="G37" s="24"/>
      <c r="H37" s="46"/>
      <c r="I37" s="363"/>
      <c r="L37" s="220"/>
      <c r="N37" s="363"/>
    </row>
    <row r="38" spans="1:14" ht="51" x14ac:dyDescent="0.2">
      <c r="A38" s="136"/>
      <c r="C38" s="367" t="s">
        <v>420</v>
      </c>
      <c r="D38" s="180"/>
      <c r="E38" s="181"/>
      <c r="F38" s="181"/>
      <c r="G38" s="24"/>
      <c r="H38" s="46"/>
      <c r="I38" s="363"/>
      <c r="L38" s="220"/>
      <c r="N38" s="363"/>
    </row>
    <row r="39" spans="1:14" ht="63.75" x14ac:dyDescent="0.2">
      <c r="A39" s="136"/>
      <c r="C39" s="367" t="s">
        <v>417</v>
      </c>
      <c r="D39" s="180"/>
      <c r="E39" s="181"/>
      <c r="F39" s="181"/>
      <c r="G39" s="24"/>
      <c r="H39" s="46"/>
      <c r="I39" s="363"/>
      <c r="L39" s="220"/>
      <c r="N39" s="363"/>
    </row>
    <row r="40" spans="1:14" ht="15" x14ac:dyDescent="0.2">
      <c r="A40" s="136"/>
      <c r="C40" s="180" t="s">
        <v>387</v>
      </c>
      <c r="D40" s="180"/>
      <c r="E40" s="181"/>
      <c r="F40" s="181"/>
      <c r="G40" s="24"/>
      <c r="H40" s="46"/>
      <c r="L40" s="220"/>
      <c r="N40" s="411"/>
    </row>
    <row r="41" spans="1:14" ht="112.9" customHeight="1" x14ac:dyDescent="0.2">
      <c r="A41" s="136"/>
      <c r="C41" s="412" t="s">
        <v>423</v>
      </c>
      <c r="D41" s="412"/>
      <c r="E41" s="181"/>
      <c r="F41" s="181"/>
      <c r="G41" s="24"/>
      <c r="H41" s="46"/>
      <c r="L41" s="220"/>
      <c r="N41" s="411"/>
    </row>
    <row r="42" spans="1:14" ht="15" customHeight="1" x14ac:dyDescent="0.2">
      <c r="A42" s="182"/>
      <c r="B42" s="183"/>
      <c r="C42" s="221" t="s">
        <v>422</v>
      </c>
      <c r="D42" s="221"/>
      <c r="E42" s="186" t="s">
        <v>11</v>
      </c>
      <c r="F42" s="186">
        <v>5</v>
      </c>
      <c r="G42" s="25"/>
      <c r="H42" s="47">
        <f>F42*G42</f>
        <v>0</v>
      </c>
      <c r="J42" s="42"/>
      <c r="K42" s="42"/>
      <c r="L42" s="42"/>
    </row>
    <row r="43" spans="1:14" ht="8.25" customHeight="1" x14ac:dyDescent="0.25">
      <c r="A43" s="136"/>
      <c r="C43" s="191"/>
      <c r="D43" s="191"/>
      <c r="E43" s="292"/>
      <c r="F43" s="292"/>
      <c r="G43" s="24"/>
      <c r="H43" s="46"/>
      <c r="L43"/>
    </row>
    <row r="44" spans="1:14" ht="15.75" x14ac:dyDescent="0.25">
      <c r="A44" s="136"/>
      <c r="B44" s="128">
        <f>COUNT($B$13:B43)+1</f>
        <v>3</v>
      </c>
      <c r="C44" s="212" t="s">
        <v>243</v>
      </c>
      <c r="D44" s="212"/>
      <c r="E44" s="181"/>
      <c r="F44" s="181"/>
      <c r="G44" s="24"/>
      <c r="H44" s="46"/>
      <c r="I44" s="219"/>
      <c r="L44" s="220"/>
      <c r="N44" s="411"/>
    </row>
    <row r="45" spans="1:14" ht="51" x14ac:dyDescent="0.2">
      <c r="A45" s="136"/>
      <c r="C45" s="180" t="s">
        <v>244</v>
      </c>
      <c r="D45" s="180"/>
      <c r="E45" s="181"/>
      <c r="F45" s="181"/>
      <c r="G45" s="24"/>
      <c r="H45" s="46"/>
      <c r="L45" s="220"/>
      <c r="N45" s="411"/>
    </row>
    <row r="46" spans="1:14" x14ac:dyDescent="0.2">
      <c r="A46" s="136"/>
      <c r="C46" s="191" t="s">
        <v>349</v>
      </c>
      <c r="D46" s="191"/>
      <c r="E46" s="292" t="s">
        <v>11</v>
      </c>
      <c r="F46" s="292">
        <v>8</v>
      </c>
      <c r="G46" s="31"/>
      <c r="H46" s="46">
        <f>G46*F46</f>
        <v>0</v>
      </c>
      <c r="K46" s="42"/>
      <c r="L46" s="42"/>
      <c r="N46" s="411"/>
    </row>
    <row r="47" spans="1:14" x14ac:dyDescent="0.2">
      <c r="A47" s="182"/>
      <c r="B47" s="183"/>
      <c r="C47" s="221" t="s">
        <v>394</v>
      </c>
      <c r="D47" s="221"/>
      <c r="E47" s="186" t="s">
        <v>11</v>
      </c>
      <c r="F47" s="186">
        <v>14</v>
      </c>
      <c r="G47" s="32"/>
      <c r="H47" s="47">
        <f>F47*G47</f>
        <v>0</v>
      </c>
      <c r="K47" s="42"/>
      <c r="L47" s="42"/>
      <c r="N47" s="411"/>
    </row>
    <row r="48" spans="1:14" ht="8.25" customHeight="1" x14ac:dyDescent="0.25">
      <c r="A48" s="136"/>
      <c r="C48" s="191"/>
      <c r="D48" s="191"/>
      <c r="E48" s="181"/>
      <c r="F48" s="181"/>
      <c r="G48" s="24"/>
      <c r="H48" s="46"/>
      <c r="L48"/>
      <c r="N48" s="411"/>
    </row>
    <row r="49" spans="1:18" ht="38.25" x14ac:dyDescent="0.2">
      <c r="A49" s="136"/>
      <c r="B49" s="128">
        <f>COUNT($B$13:B47)+1</f>
        <v>4</v>
      </c>
      <c r="C49" s="212" t="s">
        <v>395</v>
      </c>
      <c r="D49" s="212"/>
      <c r="E49" s="181"/>
      <c r="F49" s="181"/>
      <c r="G49" s="24"/>
      <c r="H49" s="46"/>
      <c r="L49" s="220"/>
      <c r="N49" s="411"/>
    </row>
    <row r="50" spans="1:18" ht="105" customHeight="1" x14ac:dyDescent="0.2">
      <c r="A50" s="136"/>
      <c r="C50" s="180" t="s">
        <v>396</v>
      </c>
      <c r="D50" s="363"/>
      <c r="E50" s="292"/>
      <c r="F50" s="292"/>
      <c r="G50" s="24"/>
      <c r="H50" s="46"/>
      <c r="N50" s="411"/>
    </row>
    <row r="51" spans="1:18" ht="25.5" x14ac:dyDescent="0.2">
      <c r="A51" s="136"/>
      <c r="C51" s="413" t="s">
        <v>397</v>
      </c>
      <c r="D51" s="363"/>
      <c r="E51" s="292"/>
      <c r="F51" s="292"/>
      <c r="G51" s="24"/>
      <c r="H51" s="46"/>
    </row>
    <row r="52" spans="1:18" x14ac:dyDescent="0.2">
      <c r="A52" s="136"/>
      <c r="C52" s="125" t="s">
        <v>398</v>
      </c>
      <c r="D52" s="363"/>
      <c r="E52" s="292" t="s">
        <v>11</v>
      </c>
      <c r="F52" s="292">
        <v>4</v>
      </c>
      <c r="G52" s="31"/>
      <c r="H52" s="46">
        <f>F52*G52</f>
        <v>0</v>
      </c>
      <c r="K52" s="42"/>
      <c r="L52" s="42"/>
    </row>
    <row r="53" spans="1:18" s="210" customFormat="1" x14ac:dyDescent="0.2">
      <c r="A53" s="214"/>
      <c r="B53" s="215"/>
      <c r="C53" s="226" t="s">
        <v>399</v>
      </c>
      <c r="D53" s="226"/>
      <c r="E53" s="217" t="s">
        <v>11</v>
      </c>
      <c r="F53" s="217">
        <v>7</v>
      </c>
      <c r="G53" s="32"/>
      <c r="H53" s="47">
        <f>F53*G53</f>
        <v>0</v>
      </c>
      <c r="I53" s="265"/>
      <c r="K53" s="42"/>
      <c r="L53" s="42"/>
    </row>
    <row r="54" spans="1:18" ht="8.25" customHeight="1" x14ac:dyDescent="0.2">
      <c r="A54" s="136"/>
      <c r="C54" s="363"/>
      <c r="D54" s="363"/>
      <c r="E54" s="181"/>
      <c r="F54" s="209"/>
      <c r="G54" s="28"/>
      <c r="H54" s="53"/>
      <c r="I54" s="42"/>
      <c r="J54" s="42"/>
      <c r="K54" s="42"/>
      <c r="L54" s="42"/>
    </row>
    <row r="55" spans="1:18" ht="15.75" x14ac:dyDescent="0.25">
      <c r="A55" s="136"/>
      <c r="B55" s="128">
        <f>COUNT($B$13:B54)+1</f>
        <v>5</v>
      </c>
      <c r="C55" s="212" t="s">
        <v>400</v>
      </c>
      <c r="D55" s="212"/>
      <c r="E55" s="181"/>
      <c r="F55" s="181"/>
      <c r="G55" s="28"/>
      <c r="H55" s="53"/>
      <c r="I55" s="42"/>
      <c r="J55" s="42"/>
      <c r="K55" s="42"/>
      <c r="L55" s="42"/>
      <c r="O55" s="219"/>
      <c r="R55" s="220"/>
    </row>
    <row r="56" spans="1:18" ht="25.5" x14ac:dyDescent="0.2">
      <c r="A56" s="136"/>
      <c r="C56" s="180" t="s">
        <v>401</v>
      </c>
      <c r="D56" s="180"/>
      <c r="E56" s="181"/>
      <c r="F56" s="181"/>
      <c r="G56" s="28"/>
      <c r="H56" s="53"/>
      <c r="I56" s="42"/>
      <c r="J56" s="42"/>
      <c r="K56" s="42"/>
      <c r="L56" s="42"/>
      <c r="R56" s="220"/>
    </row>
    <row r="57" spans="1:18" x14ac:dyDescent="0.2">
      <c r="A57" s="182"/>
      <c r="B57" s="183"/>
      <c r="C57" s="221"/>
      <c r="D57" s="221"/>
      <c r="E57" s="186" t="s">
        <v>11</v>
      </c>
      <c r="F57" s="186">
        <v>6</v>
      </c>
      <c r="G57" s="63"/>
      <c r="H57" s="73">
        <f>G57*F57</f>
        <v>0</v>
      </c>
      <c r="I57" s="42"/>
      <c r="J57" s="42"/>
      <c r="K57" s="42"/>
      <c r="L57" s="42"/>
    </row>
    <row r="58" spans="1:18" ht="8.25" customHeight="1" x14ac:dyDescent="0.2">
      <c r="A58" s="136"/>
      <c r="C58" s="363"/>
      <c r="D58" s="363"/>
      <c r="E58" s="181"/>
      <c r="F58" s="209"/>
      <c r="G58" s="28"/>
      <c r="H58" s="53"/>
      <c r="I58" s="42"/>
      <c r="J58" s="42"/>
      <c r="K58" s="42"/>
      <c r="L58" s="42"/>
    </row>
    <row r="59" spans="1:18" s="210" customFormat="1" ht="25.5" x14ac:dyDescent="0.2">
      <c r="A59" s="206"/>
      <c r="B59" s="128">
        <f>COUNT($B$13:B57)+1</f>
        <v>6</v>
      </c>
      <c r="C59" s="291" t="s">
        <v>402</v>
      </c>
      <c r="D59" s="291"/>
      <c r="E59" s="209"/>
      <c r="F59" s="209"/>
      <c r="G59" s="24"/>
      <c r="H59" s="46"/>
      <c r="I59" s="213"/>
    </row>
    <row r="60" spans="1:18" s="210" customFormat="1" ht="103.15" customHeight="1" x14ac:dyDescent="0.2">
      <c r="A60" s="206"/>
      <c r="B60" s="207"/>
      <c r="C60" s="265" t="s">
        <v>403</v>
      </c>
      <c r="D60" s="265"/>
      <c r="E60" s="209"/>
      <c r="F60" s="209"/>
      <c r="G60" s="87"/>
      <c r="H60" s="46"/>
      <c r="I60" s="265"/>
      <c r="N60" s="213"/>
    </row>
    <row r="61" spans="1:18" s="210" customFormat="1" ht="25.5" x14ac:dyDescent="0.2">
      <c r="A61" s="214"/>
      <c r="B61" s="215"/>
      <c r="C61" s="226" t="s">
        <v>450</v>
      </c>
      <c r="D61" s="226"/>
      <c r="E61" s="217" t="s">
        <v>12</v>
      </c>
      <c r="F61" s="217">
        <v>19</v>
      </c>
      <c r="G61" s="88"/>
      <c r="H61" s="47">
        <f>F61*G61</f>
        <v>0</v>
      </c>
      <c r="I61" s="265"/>
      <c r="K61" s="43"/>
      <c r="L61" s="43"/>
    </row>
    <row r="62" spans="1:18" ht="8.25" customHeight="1" x14ac:dyDescent="0.25">
      <c r="A62" s="136"/>
      <c r="C62" s="191"/>
      <c r="D62" s="191"/>
      <c r="E62" s="181"/>
      <c r="F62" s="181"/>
      <c r="G62" s="87"/>
      <c r="H62" s="46"/>
      <c r="I62" s="42"/>
      <c r="J62" s="42"/>
      <c r="K62" s="42"/>
      <c r="L62" s="42"/>
      <c r="R62"/>
    </row>
    <row r="63" spans="1:18" s="210" customFormat="1" ht="25.5" x14ac:dyDescent="0.2">
      <c r="A63" s="206"/>
      <c r="B63" s="207">
        <f>COUNT($B$13:B62)+1</f>
        <v>7</v>
      </c>
      <c r="C63" s="291" t="s">
        <v>404</v>
      </c>
      <c r="D63" s="291"/>
      <c r="E63" s="209"/>
      <c r="F63" s="209"/>
      <c r="G63" s="87"/>
      <c r="H63" s="46"/>
      <c r="I63" s="213"/>
    </row>
    <row r="64" spans="1:18" s="210" customFormat="1" ht="46.9" customHeight="1" x14ac:dyDescent="0.2">
      <c r="A64" s="206"/>
      <c r="B64" s="207"/>
      <c r="C64" s="265" t="s">
        <v>405</v>
      </c>
      <c r="D64" s="265"/>
      <c r="E64" s="209"/>
      <c r="F64" s="209"/>
      <c r="G64" s="87"/>
      <c r="H64" s="46"/>
      <c r="I64" s="265"/>
      <c r="N64" s="213"/>
    </row>
    <row r="65" spans="1:18" s="210" customFormat="1" x14ac:dyDescent="0.2">
      <c r="A65" s="214"/>
      <c r="B65" s="215"/>
      <c r="C65" s="297" t="s">
        <v>406</v>
      </c>
      <c r="D65" s="226"/>
      <c r="E65" s="217" t="s">
        <v>11</v>
      </c>
      <c r="F65" s="217">
        <v>2</v>
      </c>
      <c r="G65" s="88"/>
      <c r="H65" s="47">
        <f>F65*G65</f>
        <v>0</v>
      </c>
      <c r="I65" s="265"/>
      <c r="K65" s="43"/>
      <c r="L65" s="43"/>
    </row>
    <row r="66" spans="1:18" s="210" customFormat="1" ht="8.25" customHeight="1" x14ac:dyDescent="0.25">
      <c r="A66" s="206"/>
      <c r="B66" s="207"/>
      <c r="C66" s="208"/>
      <c r="D66" s="208"/>
      <c r="E66" s="209"/>
      <c r="F66" s="209"/>
      <c r="G66" s="87"/>
      <c r="H66" s="46"/>
      <c r="I66" s="43"/>
      <c r="J66" s="43"/>
      <c r="K66" s="43"/>
      <c r="L66" s="43"/>
      <c r="R66" s="211"/>
    </row>
    <row r="67" spans="1:18" s="210" customFormat="1" ht="25.5" x14ac:dyDescent="0.2">
      <c r="A67" s="206"/>
      <c r="B67" s="207">
        <f>COUNT($B$13:B66)+1</f>
        <v>8</v>
      </c>
      <c r="C67" s="291" t="s">
        <v>404</v>
      </c>
      <c r="D67" s="291"/>
      <c r="E67" s="209"/>
      <c r="F67" s="209"/>
      <c r="G67" s="87"/>
      <c r="H67" s="46"/>
      <c r="I67" s="213"/>
    </row>
    <row r="68" spans="1:18" s="210" customFormat="1" ht="46.9" customHeight="1" x14ac:dyDescent="0.2">
      <c r="A68" s="206"/>
      <c r="B68" s="207"/>
      <c r="C68" s="265" t="s">
        <v>407</v>
      </c>
      <c r="D68" s="265"/>
      <c r="E68" s="209"/>
      <c r="F68" s="209"/>
      <c r="G68" s="87"/>
      <c r="H68" s="46"/>
      <c r="I68" s="265"/>
      <c r="N68" s="213"/>
    </row>
    <row r="69" spans="1:18" s="210" customFormat="1" x14ac:dyDescent="0.2">
      <c r="A69" s="214"/>
      <c r="B69" s="215"/>
      <c r="C69" s="297" t="s">
        <v>408</v>
      </c>
      <c r="D69" s="226"/>
      <c r="E69" s="217" t="s">
        <v>11</v>
      </c>
      <c r="F69" s="217">
        <v>1</v>
      </c>
      <c r="G69" s="88"/>
      <c r="H69" s="47">
        <f>F69*G69</f>
        <v>0</v>
      </c>
      <c r="I69" s="265"/>
      <c r="K69" s="43"/>
      <c r="L69" s="43"/>
    </row>
    <row r="70" spans="1:18" s="280" customFormat="1" ht="8.25" customHeight="1" x14ac:dyDescent="0.25">
      <c r="A70" s="278"/>
      <c r="B70" s="207"/>
      <c r="C70" s="287"/>
      <c r="D70" s="288"/>
      <c r="E70" s="288"/>
      <c r="F70" s="288"/>
      <c r="G70" s="89"/>
      <c r="H70" s="78"/>
      <c r="I70" s="79"/>
      <c r="J70" s="79"/>
      <c r="K70" s="79"/>
      <c r="L70" s="79"/>
      <c r="R70" s="290"/>
    </row>
    <row r="71" spans="1:18" s="280" customFormat="1" ht="25.5" x14ac:dyDescent="0.25">
      <c r="A71" s="278"/>
      <c r="B71" s="207">
        <f>COUNT($B$13:B70)+1</f>
        <v>9</v>
      </c>
      <c r="C71" s="212" t="s">
        <v>416</v>
      </c>
      <c r="D71" s="203"/>
      <c r="E71" s="288"/>
      <c r="F71" s="288"/>
      <c r="G71" s="89"/>
      <c r="H71" s="78"/>
      <c r="I71" s="79"/>
      <c r="J71" s="79"/>
      <c r="K71" s="79"/>
      <c r="L71" s="79"/>
      <c r="R71" s="290"/>
    </row>
    <row r="72" spans="1:18" s="280" customFormat="1" ht="63.75" x14ac:dyDescent="0.25">
      <c r="A72" s="278"/>
      <c r="B72" s="207"/>
      <c r="C72" s="265" t="s">
        <v>522</v>
      </c>
      <c r="D72" s="205"/>
      <c r="E72" s="311"/>
      <c r="F72" s="311"/>
      <c r="G72" s="89"/>
      <c r="H72" s="78"/>
      <c r="I72" s="79"/>
      <c r="J72" s="79"/>
      <c r="K72" s="79"/>
      <c r="L72" s="79"/>
    </row>
    <row r="73" spans="1:18" s="280" customFormat="1" x14ac:dyDescent="0.2">
      <c r="A73" s="310"/>
      <c r="B73" s="215"/>
      <c r="C73" s="226"/>
      <c r="D73" s="305"/>
      <c r="E73" s="312" t="s">
        <v>12</v>
      </c>
      <c r="F73" s="312">
        <v>11</v>
      </c>
      <c r="G73" s="90"/>
      <c r="H73" s="80">
        <f>G73*F73</f>
        <v>0</v>
      </c>
      <c r="I73" s="81"/>
      <c r="J73" s="81"/>
      <c r="K73" s="81"/>
      <c r="L73" s="43"/>
    </row>
    <row r="74" spans="1:18" s="280" customFormat="1" ht="8.25" customHeight="1" x14ac:dyDescent="0.25">
      <c r="A74" s="278"/>
      <c r="B74" s="207"/>
      <c r="C74" s="287"/>
      <c r="D74" s="288"/>
      <c r="E74" s="288"/>
      <c r="F74" s="288"/>
      <c r="G74" s="89"/>
      <c r="H74" s="78"/>
      <c r="I74" s="79"/>
      <c r="J74" s="79"/>
      <c r="K74" s="79"/>
      <c r="L74" s="79"/>
      <c r="R74" s="290"/>
    </row>
    <row r="75" spans="1:18" s="280" customFormat="1" ht="15" x14ac:dyDescent="0.25">
      <c r="A75" s="278"/>
      <c r="B75" s="207">
        <f>COUNT($B$13:B74)+1</f>
        <v>10</v>
      </c>
      <c r="C75" s="212" t="s">
        <v>448</v>
      </c>
      <c r="D75" s="203"/>
      <c r="E75" s="288"/>
      <c r="F75" s="288"/>
      <c r="G75" s="89"/>
      <c r="H75" s="78"/>
      <c r="I75" s="79"/>
      <c r="J75" s="79"/>
      <c r="K75" s="79"/>
      <c r="L75" s="79"/>
      <c r="R75" s="290"/>
    </row>
    <row r="76" spans="1:18" s="280" customFormat="1" ht="114.75" x14ac:dyDescent="0.25">
      <c r="A76" s="278"/>
      <c r="B76" s="207"/>
      <c r="C76" s="265" t="s">
        <v>523</v>
      </c>
      <c r="D76" s="205"/>
      <c r="E76" s="311"/>
      <c r="F76" s="311"/>
      <c r="G76" s="89"/>
      <c r="H76" s="78"/>
      <c r="I76" s="79"/>
      <c r="J76" s="79"/>
      <c r="K76" s="79"/>
      <c r="L76" s="79"/>
    </row>
    <row r="77" spans="1:18" s="280" customFormat="1" x14ac:dyDescent="0.2">
      <c r="A77" s="310"/>
      <c r="B77" s="215"/>
      <c r="C77" s="297" t="s">
        <v>449</v>
      </c>
      <c r="D77" s="305"/>
      <c r="E77" s="312" t="s">
        <v>12</v>
      </c>
      <c r="F77" s="312">
        <v>1</v>
      </c>
      <c r="G77" s="90"/>
      <c r="H77" s="80">
        <f>G77*F77</f>
        <v>0</v>
      </c>
      <c r="I77" s="81"/>
      <c r="J77" s="81"/>
      <c r="K77" s="81"/>
      <c r="L77" s="43"/>
    </row>
    <row r="78" spans="1:18" ht="8.25" customHeight="1" x14ac:dyDescent="0.25">
      <c r="A78" s="136"/>
      <c r="C78" s="265"/>
      <c r="D78" s="265"/>
      <c r="E78" s="181"/>
      <c r="F78" s="181"/>
      <c r="G78" s="28"/>
      <c r="H78" s="53"/>
      <c r="I78" s="42"/>
      <c r="J78" s="42"/>
      <c r="K78" s="42"/>
      <c r="L78" s="42"/>
      <c r="M78" s="364"/>
    </row>
    <row r="79" spans="1:18" ht="17.25" customHeight="1" x14ac:dyDescent="0.2">
      <c r="A79" s="373"/>
      <c r="B79" s="374"/>
      <c r="C79" s="143" t="s">
        <v>461</v>
      </c>
      <c r="D79" s="144"/>
      <c r="E79" s="144"/>
      <c r="F79" s="145"/>
      <c r="G79" s="39"/>
      <c r="H79" s="146"/>
    </row>
    <row r="80" spans="1:18" s="280" customFormat="1" ht="8.25" customHeight="1" x14ac:dyDescent="0.25">
      <c r="A80" s="278"/>
      <c r="B80" s="207"/>
      <c r="C80" s="287"/>
      <c r="D80" s="288"/>
      <c r="E80" s="288"/>
      <c r="F80" s="288"/>
      <c r="G80" s="89"/>
      <c r="H80" s="78"/>
      <c r="I80" s="79"/>
      <c r="J80" s="79"/>
      <c r="K80" s="79"/>
      <c r="L80" s="79"/>
      <c r="R80" s="290"/>
    </row>
    <row r="81" spans="1:18" x14ac:dyDescent="0.2">
      <c r="A81" s="136"/>
      <c r="B81" s="207">
        <f>COUNT($B$13:B75)+1</f>
        <v>11</v>
      </c>
      <c r="C81" s="291" t="s">
        <v>488</v>
      </c>
      <c r="D81" s="291"/>
      <c r="G81" s="40"/>
      <c r="H81" s="45"/>
      <c r="I81" s="42"/>
      <c r="J81" s="42"/>
      <c r="K81" s="42"/>
      <c r="L81" s="42"/>
      <c r="O81" s="363"/>
    </row>
    <row r="82" spans="1:18" ht="62.45" customHeight="1" x14ac:dyDescent="0.2">
      <c r="A82" s="136"/>
      <c r="C82" s="265" t="s">
        <v>516</v>
      </c>
      <c r="D82" s="265"/>
      <c r="G82" s="40"/>
      <c r="H82" s="45"/>
      <c r="I82" s="42"/>
      <c r="J82" s="42"/>
      <c r="K82" s="42"/>
      <c r="L82" s="42"/>
      <c r="M82" s="363"/>
      <c r="N82" s="363"/>
      <c r="O82" s="265"/>
    </row>
    <row r="83" spans="1:18" s="191" customFormat="1" x14ac:dyDescent="0.2">
      <c r="A83" s="377"/>
      <c r="B83" s="299"/>
      <c r="C83" s="266" t="s">
        <v>489</v>
      </c>
      <c r="D83" s="266"/>
      <c r="E83" s="292" t="s">
        <v>17</v>
      </c>
      <c r="F83" s="292">
        <v>30</v>
      </c>
      <c r="G83" s="33"/>
      <c r="H83" s="46">
        <f>F83*G83</f>
        <v>0</v>
      </c>
      <c r="I83" s="76"/>
      <c r="J83" s="76"/>
      <c r="K83" s="76"/>
      <c r="L83" s="43"/>
      <c r="M83" s="125"/>
      <c r="N83" s="82"/>
      <c r="O83" s="266"/>
    </row>
    <row r="84" spans="1:18" s="191" customFormat="1" x14ac:dyDescent="0.2">
      <c r="A84" s="377"/>
      <c r="B84" s="299"/>
      <c r="C84" s="266" t="s">
        <v>484</v>
      </c>
      <c r="D84" s="266"/>
      <c r="E84" s="292" t="s">
        <v>17</v>
      </c>
      <c r="F84" s="292">
        <v>64</v>
      </c>
      <c r="G84" s="33"/>
      <c r="H84" s="46">
        <f>F84*G84</f>
        <v>0</v>
      </c>
      <c r="I84" s="82"/>
      <c r="J84" s="76"/>
      <c r="K84" s="76"/>
      <c r="L84" s="43"/>
      <c r="M84" s="125"/>
      <c r="N84" s="82"/>
      <c r="O84" s="266"/>
    </row>
    <row r="85" spans="1:18" s="191" customFormat="1" x14ac:dyDescent="0.2">
      <c r="A85" s="377"/>
      <c r="B85" s="299"/>
      <c r="C85" s="266" t="s">
        <v>485</v>
      </c>
      <c r="D85" s="266"/>
      <c r="E85" s="292" t="s">
        <v>17</v>
      </c>
      <c r="F85" s="292">
        <v>22</v>
      </c>
      <c r="G85" s="33"/>
      <c r="H85" s="46">
        <f>F85*G85</f>
        <v>0</v>
      </c>
      <c r="I85" s="82"/>
      <c r="J85" s="76"/>
      <c r="K85" s="76"/>
      <c r="L85" s="43"/>
      <c r="M85" s="125"/>
      <c r="N85" s="82"/>
      <c r="O85" s="266"/>
    </row>
    <row r="86" spans="1:18" x14ac:dyDescent="0.2">
      <c r="A86" s="182"/>
      <c r="B86" s="183"/>
      <c r="C86" s="226" t="s">
        <v>490</v>
      </c>
      <c r="D86" s="335"/>
      <c r="E86" s="186" t="s">
        <v>17</v>
      </c>
      <c r="F86" s="186">
        <v>10</v>
      </c>
      <c r="G86" s="34"/>
      <c r="H86" s="47">
        <f>G86*F86</f>
        <v>0</v>
      </c>
      <c r="I86" s="42"/>
      <c r="J86" s="42"/>
      <c r="K86" s="76"/>
      <c r="L86" s="43"/>
      <c r="M86" s="363"/>
      <c r="N86" s="363"/>
      <c r="O86" s="265"/>
    </row>
    <row r="87" spans="1:18" ht="8.25" customHeight="1" x14ac:dyDescent="0.25">
      <c r="A87" s="136"/>
      <c r="C87" s="191"/>
      <c r="D87" s="191"/>
      <c r="E87" s="181"/>
      <c r="F87" s="181"/>
      <c r="G87" s="24"/>
      <c r="H87" s="46"/>
      <c r="I87" s="42"/>
      <c r="J87" s="42"/>
      <c r="K87" s="42"/>
      <c r="L87" s="42"/>
      <c r="R87"/>
    </row>
    <row r="88" spans="1:18" x14ac:dyDescent="0.2">
      <c r="A88" s="136"/>
      <c r="B88" s="128">
        <f>COUNT($B$14:B87)+1</f>
        <v>12</v>
      </c>
      <c r="C88" s="212" t="s">
        <v>491</v>
      </c>
      <c r="D88" s="291"/>
      <c r="E88" s="181"/>
      <c r="F88" s="181"/>
      <c r="G88" s="24"/>
      <c r="H88" s="46"/>
      <c r="I88" s="42"/>
      <c r="J88" s="42"/>
      <c r="K88" s="42"/>
      <c r="L88" s="42"/>
    </row>
    <row r="89" spans="1:18" ht="189" customHeight="1" x14ac:dyDescent="0.2">
      <c r="A89" s="136"/>
      <c r="C89" s="180" t="s">
        <v>495</v>
      </c>
      <c r="D89" s="180"/>
      <c r="E89" s="181"/>
      <c r="F89" s="181"/>
      <c r="G89" s="24"/>
      <c r="H89" s="46"/>
      <c r="I89" s="42"/>
      <c r="J89" s="42"/>
      <c r="K89" s="42"/>
      <c r="L89" s="42"/>
      <c r="N89" s="363"/>
    </row>
    <row r="90" spans="1:18" s="191" customFormat="1" x14ac:dyDescent="0.2">
      <c r="A90" s="377"/>
      <c r="B90" s="299"/>
      <c r="C90" s="125" t="s">
        <v>486</v>
      </c>
      <c r="D90" s="125"/>
      <c r="E90" s="292"/>
      <c r="F90" s="292"/>
      <c r="G90" s="24"/>
      <c r="H90" s="46"/>
    </row>
    <row r="91" spans="1:18" s="191" customFormat="1" x14ac:dyDescent="0.2">
      <c r="A91" s="377"/>
      <c r="B91" s="299"/>
      <c r="C91" s="266" t="s">
        <v>494</v>
      </c>
      <c r="D91" s="266"/>
      <c r="E91" s="292" t="s">
        <v>17</v>
      </c>
      <c r="F91" s="292">
        <v>32</v>
      </c>
      <c r="G91" s="24"/>
      <c r="H91" s="46">
        <f>F91*G91</f>
        <v>0</v>
      </c>
      <c r="I91" s="76"/>
      <c r="J91" s="76"/>
      <c r="K91" s="76"/>
      <c r="L91" s="43"/>
      <c r="M91" s="125"/>
      <c r="N91" s="363"/>
      <c r="O91" s="266"/>
    </row>
    <row r="92" spans="1:18" s="191" customFormat="1" x14ac:dyDescent="0.2">
      <c r="A92" s="377"/>
      <c r="B92" s="299"/>
      <c r="C92" s="266" t="s">
        <v>492</v>
      </c>
      <c r="D92" s="266"/>
      <c r="E92" s="292" t="s">
        <v>17</v>
      </c>
      <c r="F92" s="292">
        <v>66</v>
      </c>
      <c r="G92" s="24"/>
      <c r="H92" s="46">
        <f>F92*G92</f>
        <v>0</v>
      </c>
      <c r="I92" s="76"/>
      <c r="J92" s="76"/>
      <c r="K92" s="76"/>
      <c r="L92" s="43"/>
      <c r="M92" s="125"/>
      <c r="N92" s="363"/>
      <c r="O92" s="266"/>
    </row>
    <row r="93" spans="1:18" s="191" customFormat="1" x14ac:dyDescent="0.2">
      <c r="A93" s="377"/>
      <c r="B93" s="299"/>
      <c r="C93" s="266" t="s">
        <v>487</v>
      </c>
      <c r="D93" s="266"/>
      <c r="E93" s="292" t="s">
        <v>17</v>
      </c>
      <c r="F93" s="292">
        <v>66</v>
      </c>
      <c r="G93" s="24"/>
      <c r="H93" s="46">
        <f>F93*G93</f>
        <v>0</v>
      </c>
      <c r="I93" s="76"/>
      <c r="J93" s="76"/>
      <c r="K93" s="76"/>
      <c r="L93" s="43"/>
      <c r="M93" s="125"/>
      <c r="N93" s="363"/>
      <c r="O93" s="266"/>
    </row>
    <row r="94" spans="1:18" s="191" customFormat="1" x14ac:dyDescent="0.2">
      <c r="A94" s="378"/>
      <c r="B94" s="285"/>
      <c r="C94" s="226" t="s">
        <v>493</v>
      </c>
      <c r="D94" s="226"/>
      <c r="E94" s="186" t="s">
        <v>17</v>
      </c>
      <c r="F94" s="186">
        <v>38</v>
      </c>
      <c r="G94" s="25"/>
      <c r="H94" s="47">
        <f>G94*F94</f>
        <v>0</v>
      </c>
      <c r="I94" s="76"/>
      <c r="J94" s="76"/>
      <c r="K94" s="76"/>
      <c r="L94" s="43"/>
      <c r="M94" s="125"/>
      <c r="N94" s="125"/>
      <c r="O94" s="266"/>
    </row>
    <row r="95" spans="1:18" ht="8.25" customHeight="1" x14ac:dyDescent="0.25">
      <c r="A95" s="136"/>
      <c r="C95" s="191"/>
      <c r="D95" s="191"/>
      <c r="E95" s="181"/>
      <c r="F95" s="181"/>
      <c r="G95" s="24"/>
      <c r="H95" s="46"/>
      <c r="I95" s="42"/>
      <c r="J95" s="42"/>
      <c r="K95" s="42"/>
      <c r="L95" s="42"/>
      <c r="R95"/>
    </row>
    <row r="96" spans="1:18" s="210" customFormat="1" x14ac:dyDescent="0.2">
      <c r="A96" s="206"/>
      <c r="B96" s="128">
        <f>COUNT($B$14:B95)+1</f>
        <v>13</v>
      </c>
      <c r="C96" s="291" t="s">
        <v>258</v>
      </c>
      <c r="D96" s="291"/>
      <c r="E96" s="209"/>
      <c r="F96" s="209"/>
      <c r="G96" s="24"/>
      <c r="H96" s="46"/>
      <c r="I96" s="43"/>
      <c r="J96" s="43"/>
      <c r="K96" s="43"/>
      <c r="L96" s="43"/>
    </row>
    <row r="97" spans="1:18" s="210" customFormat="1" ht="43.9" customHeight="1" x14ac:dyDescent="0.2">
      <c r="A97" s="214"/>
      <c r="B97" s="215"/>
      <c r="C97" s="335" t="s">
        <v>453</v>
      </c>
      <c r="D97" s="335"/>
      <c r="E97" s="217" t="s">
        <v>41</v>
      </c>
      <c r="F97" s="217">
        <v>80</v>
      </c>
      <c r="G97" s="25"/>
      <c r="H97" s="47">
        <f>G97*F97</f>
        <v>0</v>
      </c>
      <c r="I97" s="43"/>
      <c r="J97" s="43"/>
      <c r="K97" s="55"/>
      <c r="L97" s="43"/>
    </row>
    <row r="98" spans="1:18" ht="8.25" customHeight="1" x14ac:dyDescent="0.25">
      <c r="A98" s="136"/>
      <c r="C98" s="191"/>
      <c r="D98" s="191"/>
      <c r="E98" s="181"/>
      <c r="F98" s="181"/>
      <c r="G98" s="24"/>
      <c r="H98" s="46"/>
      <c r="I98" s="42"/>
      <c r="J98" s="42"/>
      <c r="K98" s="42"/>
      <c r="L98" s="42"/>
      <c r="R98"/>
    </row>
    <row r="99" spans="1:18" ht="38.25" x14ac:dyDescent="0.2">
      <c r="A99" s="136"/>
      <c r="B99" s="128">
        <f>COUNT($B$14:B98)+1</f>
        <v>14</v>
      </c>
      <c r="C99" s="212" t="s">
        <v>454</v>
      </c>
      <c r="D99" s="291"/>
      <c r="E99" s="181"/>
      <c r="F99" s="181"/>
      <c r="G99" s="24"/>
      <c r="H99" s="46"/>
      <c r="I99" s="42"/>
      <c r="J99" s="42"/>
      <c r="K99" s="42"/>
      <c r="L99" s="42"/>
    </row>
    <row r="100" spans="1:18" ht="199.15" customHeight="1" x14ac:dyDescent="0.2">
      <c r="A100" s="136"/>
      <c r="C100" s="180" t="s">
        <v>455</v>
      </c>
      <c r="D100" s="180"/>
      <c r="E100" s="181"/>
      <c r="F100" s="181"/>
      <c r="G100" s="24"/>
      <c r="H100" s="46"/>
      <c r="I100" s="42"/>
      <c r="J100" s="42"/>
      <c r="K100" s="42"/>
      <c r="L100" s="42"/>
      <c r="N100" s="363"/>
    </row>
    <row r="101" spans="1:18" s="191" customFormat="1" x14ac:dyDescent="0.2">
      <c r="A101" s="377"/>
      <c r="B101" s="299"/>
      <c r="C101" s="294" t="s">
        <v>131</v>
      </c>
      <c r="D101" s="125"/>
      <c r="E101" s="292"/>
      <c r="F101" s="292"/>
      <c r="G101" s="24"/>
      <c r="H101" s="46"/>
    </row>
    <row r="102" spans="1:18" s="191" customFormat="1" ht="25.5" x14ac:dyDescent="0.2">
      <c r="A102" s="377"/>
      <c r="B102" s="299"/>
      <c r="C102" s="295" t="s">
        <v>456</v>
      </c>
      <c r="D102" s="266"/>
      <c r="E102" s="292" t="s">
        <v>17</v>
      </c>
      <c r="F102" s="292">
        <v>20</v>
      </c>
      <c r="G102" s="24"/>
      <c r="H102" s="46">
        <f>F102*G102</f>
        <v>0</v>
      </c>
      <c r="I102" s="76"/>
      <c r="J102" s="76"/>
      <c r="K102" s="76"/>
      <c r="L102" s="43"/>
      <c r="M102" s="125"/>
      <c r="N102" s="363"/>
      <c r="O102" s="266"/>
    </row>
    <row r="103" spans="1:18" s="191" customFormat="1" ht="25.5" x14ac:dyDescent="0.2">
      <c r="A103" s="378"/>
      <c r="B103" s="285"/>
      <c r="C103" s="226" t="s">
        <v>457</v>
      </c>
      <c r="D103" s="226"/>
      <c r="E103" s="186" t="s">
        <v>17</v>
      </c>
      <c r="F103" s="186">
        <v>24</v>
      </c>
      <c r="G103" s="25"/>
      <c r="H103" s="47">
        <f>G103*F103</f>
        <v>0</v>
      </c>
      <c r="I103" s="76"/>
      <c r="J103" s="76"/>
      <c r="K103" s="76"/>
      <c r="L103" s="43"/>
      <c r="M103" s="125"/>
      <c r="N103" s="125"/>
      <c r="O103" s="266"/>
    </row>
    <row r="104" spans="1:18" s="152" customFormat="1" ht="8.25" customHeight="1" x14ac:dyDescent="0.25">
      <c r="A104" s="241"/>
      <c r="C104" s="272"/>
      <c r="D104" s="260"/>
      <c r="E104" s="330"/>
      <c r="F104" s="330"/>
      <c r="G104" s="56"/>
      <c r="H104" s="83"/>
      <c r="I104" s="84"/>
      <c r="J104" s="84"/>
      <c r="K104" s="84"/>
      <c r="L104" s="84"/>
    </row>
    <row r="105" spans="1:18" s="152" customFormat="1" ht="42" customHeight="1" x14ac:dyDescent="0.25">
      <c r="A105" s="241"/>
      <c r="B105" s="128">
        <f>COUNT($B$14:B104)+1</f>
        <v>15</v>
      </c>
      <c r="C105" s="212" t="s">
        <v>458</v>
      </c>
      <c r="D105" s="203"/>
      <c r="E105" s="330"/>
      <c r="F105" s="330"/>
      <c r="G105" s="56"/>
      <c r="H105" s="83"/>
      <c r="I105" s="84"/>
      <c r="J105" s="84"/>
      <c r="K105" s="84"/>
      <c r="L105" s="84"/>
      <c r="O105" s="306"/>
    </row>
    <row r="106" spans="1:18" s="152" customFormat="1" ht="88.9" customHeight="1" x14ac:dyDescent="0.25">
      <c r="A106" s="241"/>
      <c r="C106" s="265" t="s">
        <v>460</v>
      </c>
      <c r="D106" s="205"/>
      <c r="E106" s="330"/>
      <c r="F106" s="330"/>
      <c r="G106" s="56"/>
      <c r="H106" s="83"/>
      <c r="I106" s="84"/>
      <c r="J106" s="84"/>
      <c r="K106" s="84"/>
      <c r="L106" s="84"/>
      <c r="O106" s="307"/>
    </row>
    <row r="107" spans="1:18" s="260" customFormat="1" x14ac:dyDescent="0.2">
      <c r="A107" s="284"/>
      <c r="B107" s="269"/>
      <c r="C107" s="226" t="s">
        <v>462</v>
      </c>
      <c r="D107" s="302"/>
      <c r="E107" s="414" t="s">
        <v>17</v>
      </c>
      <c r="F107" s="312"/>
      <c r="G107" s="58"/>
      <c r="H107" s="85">
        <f>G107*F107</f>
        <v>0</v>
      </c>
      <c r="I107" s="86"/>
      <c r="J107" s="86"/>
      <c r="K107" s="86"/>
      <c r="L107" s="43"/>
      <c r="O107" s="309"/>
    </row>
    <row r="108" spans="1:18" ht="8.25" customHeight="1" x14ac:dyDescent="0.25">
      <c r="A108" s="136"/>
      <c r="C108" s="191"/>
      <c r="D108" s="191"/>
      <c r="E108" s="181"/>
      <c r="F108" s="181"/>
      <c r="G108" s="24"/>
      <c r="H108" s="46"/>
      <c r="L108"/>
    </row>
    <row r="109" spans="1:18" ht="25.5" x14ac:dyDescent="0.2">
      <c r="A109" s="136"/>
      <c r="B109" s="128">
        <f>COUNT($B$14:B108)+1</f>
        <v>16</v>
      </c>
      <c r="C109" s="212" t="s">
        <v>459</v>
      </c>
      <c r="D109" s="212"/>
      <c r="E109" s="181"/>
      <c r="F109" s="181"/>
      <c r="G109" s="26"/>
      <c r="H109" s="48"/>
      <c r="I109" s="49"/>
      <c r="J109" s="49"/>
      <c r="K109" s="49"/>
      <c r="L109" s="49"/>
    </row>
    <row r="110" spans="1:18" x14ac:dyDescent="0.2">
      <c r="A110" s="182"/>
      <c r="B110" s="183"/>
      <c r="C110" s="335"/>
      <c r="D110" s="335"/>
      <c r="E110" s="186" t="s">
        <v>12</v>
      </c>
      <c r="F110" s="186">
        <v>1</v>
      </c>
      <c r="G110" s="27"/>
      <c r="H110" s="85">
        <f>G110*F110</f>
        <v>0</v>
      </c>
      <c r="I110" s="49"/>
      <c r="J110" s="49"/>
      <c r="K110" s="49"/>
      <c r="L110" s="43"/>
    </row>
    <row r="111" spans="1:18" x14ac:dyDescent="0.2">
      <c r="A111" s="136"/>
      <c r="B111" s="128">
        <f>COUNT($B$14:B110)+1</f>
        <v>17</v>
      </c>
      <c r="C111" s="329" t="s">
        <v>13</v>
      </c>
      <c r="D111" s="329"/>
      <c r="E111" s="181"/>
      <c r="F111" s="181"/>
      <c r="G111" s="24"/>
      <c r="H111" s="46"/>
    </row>
    <row r="112" spans="1:18" ht="51" x14ac:dyDescent="0.2">
      <c r="A112" s="136"/>
      <c r="C112" s="265" t="s">
        <v>113</v>
      </c>
      <c r="D112" s="265"/>
      <c r="E112" s="181"/>
      <c r="F112" s="292"/>
      <c r="G112" s="26"/>
      <c r="H112" s="52"/>
    </row>
    <row r="113" spans="1:15" ht="13.5" thickBot="1" x14ac:dyDescent="0.25">
      <c r="A113" s="383"/>
      <c r="B113" s="337"/>
      <c r="C113" s="384"/>
      <c r="D113" s="338"/>
      <c r="E113" s="340" t="s">
        <v>12</v>
      </c>
      <c r="F113" s="186">
        <v>1</v>
      </c>
      <c r="G113" s="27"/>
      <c r="H113" s="85">
        <f>F113*G113</f>
        <v>0</v>
      </c>
      <c r="I113" s="42"/>
      <c r="J113" s="42"/>
      <c r="K113" s="42"/>
      <c r="L113" s="43"/>
      <c r="M113" s="363"/>
      <c r="N113" s="363"/>
      <c r="O113" s="265"/>
    </row>
    <row r="114" spans="1:15" ht="17.25" thickTop="1" x14ac:dyDescent="0.3">
      <c r="A114" s="173"/>
      <c r="B114" s="174"/>
      <c r="C114" s="386"/>
      <c r="D114" s="386"/>
      <c r="E114" s="415"/>
      <c r="F114" s="415"/>
      <c r="G114" s="416" t="s">
        <v>15</v>
      </c>
      <c r="H114" s="97">
        <f>SUM(H13:H113)</f>
        <v>0</v>
      </c>
    </row>
  </sheetData>
  <sheetProtection algorithmName="SHA-512" hashValue="ZnSlQvRmXq9YT+0ocZfAkXpD8XRIN6PDZ0w9LzFKD+4TuEzTX0QcRAGokmGC8RlhV62I6eHiHRlcxUlati01lg==" saltValue="I/6YTeu/KXerf7Ptu66Wpw==" spinCount="100000" sheet="1"/>
  <mergeCells count="1">
    <mergeCell ref="A7:H7"/>
  </mergeCells>
  <pageMargins left="0.9055118110236221" right="0.31496062992125984" top="0.74803149606299213" bottom="0.74803149606299213" header="0.31496062992125984" footer="0.31496062992125984"/>
  <pageSetup paperSize="9" orientation="portrait" r:id="rId1"/>
  <headerFooter>
    <oddHeader>&amp;L&amp;"Arial Narrow,Navadno"&amp;8HIA, projektiranje strojnih inštalacij, s.p.</oddHeader>
    <oddFooter>&amp;L&amp;"Arial Narrow,Običajno"&amp;8Načrt strojnih inštalacij/PZI/št.nač. SA-59/22
Objekt: Lekarna TRNJE št. pr. 104/22&amp;R&amp;"Arial Narrow,Običajno"&amp;P/&amp;N</oddFooter>
  </headerFooter>
  <rowBreaks count="6" manualBreakCount="6">
    <brk id="18" max="7" man="1"/>
    <brk id="33" max="7" man="1"/>
    <brk id="42" max="7" man="1"/>
    <brk id="65" max="7" man="1"/>
    <brk id="87" max="7" man="1"/>
    <brk id="103"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54939-2227-4590-B927-BBB1F0AB2F3D}">
  <dimension ref="A1:R70"/>
  <sheetViews>
    <sheetView view="pageBreakPreview" topLeftCell="A14" zoomScaleNormal="100" zoomScaleSheetLayoutView="100" workbookViewId="0">
      <selection activeCell="F20" sqref="F20"/>
    </sheetView>
  </sheetViews>
  <sheetFormatPr defaultColWidth="9.140625" defaultRowHeight="12.75" x14ac:dyDescent="0.2"/>
  <cols>
    <col min="1" max="2" width="3.28515625" style="128" customWidth="1"/>
    <col min="3" max="3" width="38.7109375" style="129" customWidth="1"/>
    <col min="4" max="4" width="9.7109375" style="129" customWidth="1"/>
    <col min="5" max="5" width="4.7109375" style="130" customWidth="1"/>
    <col min="6" max="6" width="5.28515625" style="130" customWidth="1"/>
    <col min="7" max="8" width="10.7109375" style="210" customWidth="1"/>
    <col min="9" max="9" width="12.28515625" style="129" customWidth="1"/>
    <col min="10" max="10" width="9.140625" style="129"/>
    <col min="11" max="11" width="11.28515625" style="129" bestFit="1" customWidth="1"/>
    <col min="12" max="12" width="11.28515625" style="129" customWidth="1"/>
    <col min="13" max="13" width="9.140625" style="129"/>
    <col min="14" max="14" width="32.140625" style="129" customWidth="1"/>
    <col min="15" max="257" width="9.140625" style="129"/>
    <col min="258" max="258" width="3.7109375" style="129" customWidth="1"/>
    <col min="259" max="259" width="3.5703125" style="129" customWidth="1"/>
    <col min="260" max="260" width="40.140625" style="129" customWidth="1"/>
    <col min="261" max="261" width="6.28515625" style="129" customWidth="1"/>
    <col min="262" max="262" width="6.85546875" style="129" customWidth="1"/>
    <col min="263" max="263" width="10.42578125" style="129" customWidth="1"/>
    <col min="264" max="264" width="12.140625" style="129" customWidth="1"/>
    <col min="265" max="265" width="36.28515625" style="129" customWidth="1"/>
    <col min="266" max="513" width="9.140625" style="129"/>
    <col min="514" max="514" width="3.7109375" style="129" customWidth="1"/>
    <col min="515" max="515" width="3.5703125" style="129" customWidth="1"/>
    <col min="516" max="516" width="40.140625" style="129" customWidth="1"/>
    <col min="517" max="517" width="6.28515625" style="129" customWidth="1"/>
    <col min="518" max="518" width="6.85546875" style="129" customWidth="1"/>
    <col min="519" max="519" width="10.42578125" style="129" customWidth="1"/>
    <col min="520" max="520" width="12.140625" style="129" customWidth="1"/>
    <col min="521" max="521" width="36.28515625" style="129" customWidth="1"/>
    <col min="522" max="769" width="9.140625" style="129"/>
    <col min="770" max="770" width="3.7109375" style="129" customWidth="1"/>
    <col min="771" max="771" width="3.5703125" style="129" customWidth="1"/>
    <col min="772" max="772" width="40.140625" style="129" customWidth="1"/>
    <col min="773" max="773" width="6.28515625" style="129" customWidth="1"/>
    <col min="774" max="774" width="6.85546875" style="129" customWidth="1"/>
    <col min="775" max="775" width="10.42578125" style="129" customWidth="1"/>
    <col min="776" max="776" width="12.140625" style="129" customWidth="1"/>
    <col min="777" max="777" width="36.28515625" style="129" customWidth="1"/>
    <col min="778" max="1025" width="9.140625" style="129"/>
    <col min="1026" max="1026" width="3.7109375" style="129" customWidth="1"/>
    <col min="1027" max="1027" width="3.5703125" style="129" customWidth="1"/>
    <col min="1028" max="1028" width="40.140625" style="129" customWidth="1"/>
    <col min="1029" max="1029" width="6.28515625" style="129" customWidth="1"/>
    <col min="1030" max="1030" width="6.85546875" style="129" customWidth="1"/>
    <col min="1031" max="1031" width="10.42578125" style="129" customWidth="1"/>
    <col min="1032" max="1032" width="12.140625" style="129" customWidth="1"/>
    <col min="1033" max="1033" width="36.28515625" style="129" customWidth="1"/>
    <col min="1034" max="1281" width="9.140625" style="129"/>
    <col min="1282" max="1282" width="3.7109375" style="129" customWidth="1"/>
    <col min="1283" max="1283" width="3.5703125" style="129" customWidth="1"/>
    <col min="1284" max="1284" width="40.140625" style="129" customWidth="1"/>
    <col min="1285" max="1285" width="6.28515625" style="129" customWidth="1"/>
    <col min="1286" max="1286" width="6.85546875" style="129" customWidth="1"/>
    <col min="1287" max="1287" width="10.42578125" style="129" customWidth="1"/>
    <col min="1288" max="1288" width="12.140625" style="129" customWidth="1"/>
    <col min="1289" max="1289" width="36.28515625" style="129" customWidth="1"/>
    <col min="1290" max="1537" width="9.140625" style="129"/>
    <col min="1538" max="1538" width="3.7109375" style="129" customWidth="1"/>
    <col min="1539" max="1539" width="3.5703125" style="129" customWidth="1"/>
    <col min="1540" max="1540" width="40.140625" style="129" customWidth="1"/>
    <col min="1541" max="1541" width="6.28515625" style="129" customWidth="1"/>
    <col min="1542" max="1542" width="6.85546875" style="129" customWidth="1"/>
    <col min="1543" max="1543" width="10.42578125" style="129" customWidth="1"/>
    <col min="1544" max="1544" width="12.140625" style="129" customWidth="1"/>
    <col min="1545" max="1545" width="36.28515625" style="129" customWidth="1"/>
    <col min="1546" max="1793" width="9.140625" style="129"/>
    <col min="1794" max="1794" width="3.7109375" style="129" customWidth="1"/>
    <col min="1795" max="1795" width="3.5703125" style="129" customWidth="1"/>
    <col min="1796" max="1796" width="40.140625" style="129" customWidth="1"/>
    <col min="1797" max="1797" width="6.28515625" style="129" customWidth="1"/>
    <col min="1798" max="1798" width="6.85546875" style="129" customWidth="1"/>
    <col min="1799" max="1799" width="10.42578125" style="129" customWidth="1"/>
    <col min="1800" max="1800" width="12.140625" style="129" customWidth="1"/>
    <col min="1801" max="1801" width="36.28515625" style="129" customWidth="1"/>
    <col min="1802" max="2049" width="9.140625" style="129"/>
    <col min="2050" max="2050" width="3.7109375" style="129" customWidth="1"/>
    <col min="2051" max="2051" width="3.5703125" style="129" customWidth="1"/>
    <col min="2052" max="2052" width="40.140625" style="129" customWidth="1"/>
    <col min="2053" max="2053" width="6.28515625" style="129" customWidth="1"/>
    <col min="2054" max="2054" width="6.85546875" style="129" customWidth="1"/>
    <col min="2055" max="2055" width="10.42578125" style="129" customWidth="1"/>
    <col min="2056" max="2056" width="12.140625" style="129" customWidth="1"/>
    <col min="2057" max="2057" width="36.28515625" style="129" customWidth="1"/>
    <col min="2058" max="2305" width="9.140625" style="129"/>
    <col min="2306" max="2306" width="3.7109375" style="129" customWidth="1"/>
    <col min="2307" max="2307" width="3.5703125" style="129" customWidth="1"/>
    <col min="2308" max="2308" width="40.140625" style="129" customWidth="1"/>
    <col min="2309" max="2309" width="6.28515625" style="129" customWidth="1"/>
    <col min="2310" max="2310" width="6.85546875" style="129" customWidth="1"/>
    <col min="2311" max="2311" width="10.42578125" style="129" customWidth="1"/>
    <col min="2312" max="2312" width="12.140625" style="129" customWidth="1"/>
    <col min="2313" max="2313" width="36.28515625" style="129" customWidth="1"/>
    <col min="2314" max="2561" width="9.140625" style="129"/>
    <col min="2562" max="2562" width="3.7109375" style="129" customWidth="1"/>
    <col min="2563" max="2563" width="3.5703125" style="129" customWidth="1"/>
    <col min="2564" max="2564" width="40.140625" style="129" customWidth="1"/>
    <col min="2565" max="2565" width="6.28515625" style="129" customWidth="1"/>
    <col min="2566" max="2566" width="6.85546875" style="129" customWidth="1"/>
    <col min="2567" max="2567" width="10.42578125" style="129" customWidth="1"/>
    <col min="2568" max="2568" width="12.140625" style="129" customWidth="1"/>
    <col min="2569" max="2569" width="36.28515625" style="129" customWidth="1"/>
    <col min="2570" max="2817" width="9.140625" style="129"/>
    <col min="2818" max="2818" width="3.7109375" style="129" customWidth="1"/>
    <col min="2819" max="2819" width="3.5703125" style="129" customWidth="1"/>
    <col min="2820" max="2820" width="40.140625" style="129" customWidth="1"/>
    <col min="2821" max="2821" width="6.28515625" style="129" customWidth="1"/>
    <col min="2822" max="2822" width="6.85546875" style="129" customWidth="1"/>
    <col min="2823" max="2823" width="10.42578125" style="129" customWidth="1"/>
    <col min="2824" max="2824" width="12.140625" style="129" customWidth="1"/>
    <col min="2825" max="2825" width="36.28515625" style="129" customWidth="1"/>
    <col min="2826" max="3073" width="9.140625" style="129"/>
    <col min="3074" max="3074" width="3.7109375" style="129" customWidth="1"/>
    <col min="3075" max="3075" width="3.5703125" style="129" customWidth="1"/>
    <col min="3076" max="3076" width="40.140625" style="129" customWidth="1"/>
    <col min="3077" max="3077" width="6.28515625" style="129" customWidth="1"/>
    <col min="3078" max="3078" width="6.85546875" style="129" customWidth="1"/>
    <col min="3079" max="3079" width="10.42578125" style="129" customWidth="1"/>
    <col min="3080" max="3080" width="12.140625" style="129" customWidth="1"/>
    <col min="3081" max="3081" width="36.28515625" style="129" customWidth="1"/>
    <col min="3082" max="3329" width="9.140625" style="129"/>
    <col min="3330" max="3330" width="3.7109375" style="129" customWidth="1"/>
    <col min="3331" max="3331" width="3.5703125" style="129" customWidth="1"/>
    <col min="3332" max="3332" width="40.140625" style="129" customWidth="1"/>
    <col min="3333" max="3333" width="6.28515625" style="129" customWidth="1"/>
    <col min="3334" max="3334" width="6.85546875" style="129" customWidth="1"/>
    <col min="3335" max="3335" width="10.42578125" style="129" customWidth="1"/>
    <col min="3336" max="3336" width="12.140625" style="129" customWidth="1"/>
    <col min="3337" max="3337" width="36.28515625" style="129" customWidth="1"/>
    <col min="3338" max="3585" width="9.140625" style="129"/>
    <col min="3586" max="3586" width="3.7109375" style="129" customWidth="1"/>
    <col min="3587" max="3587" width="3.5703125" style="129" customWidth="1"/>
    <col min="3588" max="3588" width="40.140625" style="129" customWidth="1"/>
    <col min="3589" max="3589" width="6.28515625" style="129" customWidth="1"/>
    <col min="3590" max="3590" width="6.85546875" style="129" customWidth="1"/>
    <col min="3591" max="3591" width="10.42578125" style="129" customWidth="1"/>
    <col min="3592" max="3592" width="12.140625" style="129" customWidth="1"/>
    <col min="3593" max="3593" width="36.28515625" style="129" customWidth="1"/>
    <col min="3594" max="3841" width="9.140625" style="129"/>
    <col min="3842" max="3842" width="3.7109375" style="129" customWidth="1"/>
    <col min="3843" max="3843" width="3.5703125" style="129" customWidth="1"/>
    <col min="3844" max="3844" width="40.140625" style="129" customWidth="1"/>
    <col min="3845" max="3845" width="6.28515625" style="129" customWidth="1"/>
    <col min="3846" max="3846" width="6.85546875" style="129" customWidth="1"/>
    <col min="3847" max="3847" width="10.42578125" style="129" customWidth="1"/>
    <col min="3848" max="3848" width="12.140625" style="129" customWidth="1"/>
    <col min="3849" max="3849" width="36.28515625" style="129" customWidth="1"/>
    <col min="3850" max="4097" width="9.140625" style="129"/>
    <col min="4098" max="4098" width="3.7109375" style="129" customWidth="1"/>
    <col min="4099" max="4099" width="3.5703125" style="129" customWidth="1"/>
    <col min="4100" max="4100" width="40.140625" style="129" customWidth="1"/>
    <col min="4101" max="4101" width="6.28515625" style="129" customWidth="1"/>
    <col min="4102" max="4102" width="6.85546875" style="129" customWidth="1"/>
    <col min="4103" max="4103" width="10.42578125" style="129" customWidth="1"/>
    <col min="4104" max="4104" width="12.140625" style="129" customWidth="1"/>
    <col min="4105" max="4105" width="36.28515625" style="129" customWidth="1"/>
    <col min="4106" max="4353" width="9.140625" style="129"/>
    <col min="4354" max="4354" width="3.7109375" style="129" customWidth="1"/>
    <col min="4355" max="4355" width="3.5703125" style="129" customWidth="1"/>
    <col min="4356" max="4356" width="40.140625" style="129" customWidth="1"/>
    <col min="4357" max="4357" width="6.28515625" style="129" customWidth="1"/>
    <col min="4358" max="4358" width="6.85546875" style="129" customWidth="1"/>
    <col min="4359" max="4359" width="10.42578125" style="129" customWidth="1"/>
    <col min="4360" max="4360" width="12.140625" style="129" customWidth="1"/>
    <col min="4361" max="4361" width="36.28515625" style="129" customWidth="1"/>
    <col min="4362" max="4609" width="9.140625" style="129"/>
    <col min="4610" max="4610" width="3.7109375" style="129" customWidth="1"/>
    <col min="4611" max="4611" width="3.5703125" style="129" customWidth="1"/>
    <col min="4612" max="4612" width="40.140625" style="129" customWidth="1"/>
    <col min="4613" max="4613" width="6.28515625" style="129" customWidth="1"/>
    <col min="4614" max="4614" width="6.85546875" style="129" customWidth="1"/>
    <col min="4615" max="4615" width="10.42578125" style="129" customWidth="1"/>
    <col min="4616" max="4616" width="12.140625" style="129" customWidth="1"/>
    <col min="4617" max="4617" width="36.28515625" style="129" customWidth="1"/>
    <col min="4618" max="4865" width="9.140625" style="129"/>
    <col min="4866" max="4866" width="3.7109375" style="129" customWidth="1"/>
    <col min="4867" max="4867" width="3.5703125" style="129" customWidth="1"/>
    <col min="4868" max="4868" width="40.140625" style="129" customWidth="1"/>
    <col min="4869" max="4869" width="6.28515625" style="129" customWidth="1"/>
    <col min="4870" max="4870" width="6.85546875" style="129" customWidth="1"/>
    <col min="4871" max="4871" width="10.42578125" style="129" customWidth="1"/>
    <col min="4872" max="4872" width="12.140625" style="129" customWidth="1"/>
    <col min="4873" max="4873" width="36.28515625" style="129" customWidth="1"/>
    <col min="4874" max="5121" width="9.140625" style="129"/>
    <col min="5122" max="5122" width="3.7109375" style="129" customWidth="1"/>
    <col min="5123" max="5123" width="3.5703125" style="129" customWidth="1"/>
    <col min="5124" max="5124" width="40.140625" style="129" customWidth="1"/>
    <col min="5125" max="5125" width="6.28515625" style="129" customWidth="1"/>
    <col min="5126" max="5126" width="6.85546875" style="129" customWidth="1"/>
    <col min="5127" max="5127" width="10.42578125" style="129" customWidth="1"/>
    <col min="5128" max="5128" width="12.140625" style="129" customWidth="1"/>
    <col min="5129" max="5129" width="36.28515625" style="129" customWidth="1"/>
    <col min="5130" max="5377" width="9.140625" style="129"/>
    <col min="5378" max="5378" width="3.7109375" style="129" customWidth="1"/>
    <col min="5379" max="5379" width="3.5703125" style="129" customWidth="1"/>
    <col min="5380" max="5380" width="40.140625" style="129" customWidth="1"/>
    <col min="5381" max="5381" width="6.28515625" style="129" customWidth="1"/>
    <col min="5382" max="5382" width="6.85546875" style="129" customWidth="1"/>
    <col min="5383" max="5383" width="10.42578125" style="129" customWidth="1"/>
    <col min="5384" max="5384" width="12.140625" style="129" customWidth="1"/>
    <col min="5385" max="5385" width="36.28515625" style="129" customWidth="1"/>
    <col min="5386" max="5633" width="9.140625" style="129"/>
    <col min="5634" max="5634" width="3.7109375" style="129" customWidth="1"/>
    <col min="5635" max="5635" width="3.5703125" style="129" customWidth="1"/>
    <col min="5636" max="5636" width="40.140625" style="129" customWidth="1"/>
    <col min="5637" max="5637" width="6.28515625" style="129" customWidth="1"/>
    <col min="5638" max="5638" width="6.85546875" style="129" customWidth="1"/>
    <col min="5639" max="5639" width="10.42578125" style="129" customWidth="1"/>
    <col min="5640" max="5640" width="12.140625" style="129" customWidth="1"/>
    <col min="5641" max="5641" width="36.28515625" style="129" customWidth="1"/>
    <col min="5642" max="5889" width="9.140625" style="129"/>
    <col min="5890" max="5890" width="3.7109375" style="129" customWidth="1"/>
    <col min="5891" max="5891" width="3.5703125" style="129" customWidth="1"/>
    <col min="5892" max="5892" width="40.140625" style="129" customWidth="1"/>
    <col min="5893" max="5893" width="6.28515625" style="129" customWidth="1"/>
    <col min="5894" max="5894" width="6.85546875" style="129" customWidth="1"/>
    <col min="5895" max="5895" width="10.42578125" style="129" customWidth="1"/>
    <col min="5896" max="5896" width="12.140625" style="129" customWidth="1"/>
    <col min="5897" max="5897" width="36.28515625" style="129" customWidth="1"/>
    <col min="5898" max="6145" width="9.140625" style="129"/>
    <col min="6146" max="6146" width="3.7109375" style="129" customWidth="1"/>
    <col min="6147" max="6147" width="3.5703125" style="129" customWidth="1"/>
    <col min="6148" max="6148" width="40.140625" style="129" customWidth="1"/>
    <col min="6149" max="6149" width="6.28515625" style="129" customWidth="1"/>
    <col min="6150" max="6150" width="6.85546875" style="129" customWidth="1"/>
    <col min="6151" max="6151" width="10.42578125" style="129" customWidth="1"/>
    <col min="6152" max="6152" width="12.140625" style="129" customWidth="1"/>
    <col min="6153" max="6153" width="36.28515625" style="129" customWidth="1"/>
    <col min="6154" max="6401" width="9.140625" style="129"/>
    <col min="6402" max="6402" width="3.7109375" style="129" customWidth="1"/>
    <col min="6403" max="6403" width="3.5703125" style="129" customWidth="1"/>
    <col min="6404" max="6404" width="40.140625" style="129" customWidth="1"/>
    <col min="6405" max="6405" width="6.28515625" style="129" customWidth="1"/>
    <col min="6406" max="6406" width="6.85546875" style="129" customWidth="1"/>
    <col min="6407" max="6407" width="10.42578125" style="129" customWidth="1"/>
    <col min="6408" max="6408" width="12.140625" style="129" customWidth="1"/>
    <col min="6409" max="6409" width="36.28515625" style="129" customWidth="1"/>
    <col min="6410" max="6657" width="9.140625" style="129"/>
    <col min="6658" max="6658" width="3.7109375" style="129" customWidth="1"/>
    <col min="6659" max="6659" width="3.5703125" style="129" customWidth="1"/>
    <col min="6660" max="6660" width="40.140625" style="129" customWidth="1"/>
    <col min="6661" max="6661" width="6.28515625" style="129" customWidth="1"/>
    <col min="6662" max="6662" width="6.85546875" style="129" customWidth="1"/>
    <col min="6663" max="6663" width="10.42578125" style="129" customWidth="1"/>
    <col min="6664" max="6664" width="12.140625" style="129" customWidth="1"/>
    <col min="6665" max="6665" width="36.28515625" style="129" customWidth="1"/>
    <col min="6666" max="6913" width="9.140625" style="129"/>
    <col min="6914" max="6914" width="3.7109375" style="129" customWidth="1"/>
    <col min="6915" max="6915" width="3.5703125" style="129" customWidth="1"/>
    <col min="6916" max="6916" width="40.140625" style="129" customWidth="1"/>
    <col min="6917" max="6917" width="6.28515625" style="129" customWidth="1"/>
    <col min="6918" max="6918" width="6.85546875" style="129" customWidth="1"/>
    <col min="6919" max="6919" width="10.42578125" style="129" customWidth="1"/>
    <col min="6920" max="6920" width="12.140625" style="129" customWidth="1"/>
    <col min="6921" max="6921" width="36.28515625" style="129" customWidth="1"/>
    <col min="6922" max="7169" width="9.140625" style="129"/>
    <col min="7170" max="7170" width="3.7109375" style="129" customWidth="1"/>
    <col min="7171" max="7171" width="3.5703125" style="129" customWidth="1"/>
    <col min="7172" max="7172" width="40.140625" style="129" customWidth="1"/>
    <col min="7173" max="7173" width="6.28515625" style="129" customWidth="1"/>
    <col min="7174" max="7174" width="6.85546875" style="129" customWidth="1"/>
    <col min="7175" max="7175" width="10.42578125" style="129" customWidth="1"/>
    <col min="7176" max="7176" width="12.140625" style="129" customWidth="1"/>
    <col min="7177" max="7177" width="36.28515625" style="129" customWidth="1"/>
    <col min="7178" max="7425" width="9.140625" style="129"/>
    <col min="7426" max="7426" width="3.7109375" style="129" customWidth="1"/>
    <col min="7427" max="7427" width="3.5703125" style="129" customWidth="1"/>
    <col min="7428" max="7428" width="40.140625" style="129" customWidth="1"/>
    <col min="7429" max="7429" width="6.28515625" style="129" customWidth="1"/>
    <col min="7430" max="7430" width="6.85546875" style="129" customWidth="1"/>
    <col min="7431" max="7431" width="10.42578125" style="129" customWidth="1"/>
    <col min="7432" max="7432" width="12.140625" style="129" customWidth="1"/>
    <col min="7433" max="7433" width="36.28515625" style="129" customWidth="1"/>
    <col min="7434" max="7681" width="9.140625" style="129"/>
    <col min="7682" max="7682" width="3.7109375" style="129" customWidth="1"/>
    <col min="7683" max="7683" width="3.5703125" style="129" customWidth="1"/>
    <col min="7684" max="7684" width="40.140625" style="129" customWidth="1"/>
    <col min="7685" max="7685" width="6.28515625" style="129" customWidth="1"/>
    <col min="7686" max="7686" width="6.85546875" style="129" customWidth="1"/>
    <col min="7687" max="7687" width="10.42578125" style="129" customWidth="1"/>
    <col min="7688" max="7688" width="12.140625" style="129" customWidth="1"/>
    <col min="7689" max="7689" width="36.28515625" style="129" customWidth="1"/>
    <col min="7690" max="7937" width="9.140625" style="129"/>
    <col min="7938" max="7938" width="3.7109375" style="129" customWidth="1"/>
    <col min="7939" max="7939" width="3.5703125" style="129" customWidth="1"/>
    <col min="7940" max="7940" width="40.140625" style="129" customWidth="1"/>
    <col min="7941" max="7941" width="6.28515625" style="129" customWidth="1"/>
    <col min="7942" max="7942" width="6.85546875" style="129" customWidth="1"/>
    <col min="7943" max="7943" width="10.42578125" style="129" customWidth="1"/>
    <col min="7944" max="7944" width="12.140625" style="129" customWidth="1"/>
    <col min="7945" max="7945" width="36.28515625" style="129" customWidth="1"/>
    <col min="7946" max="8193" width="9.140625" style="129"/>
    <col min="8194" max="8194" width="3.7109375" style="129" customWidth="1"/>
    <col min="8195" max="8195" width="3.5703125" style="129" customWidth="1"/>
    <col min="8196" max="8196" width="40.140625" style="129" customWidth="1"/>
    <col min="8197" max="8197" width="6.28515625" style="129" customWidth="1"/>
    <col min="8198" max="8198" width="6.85546875" style="129" customWidth="1"/>
    <col min="8199" max="8199" width="10.42578125" style="129" customWidth="1"/>
    <col min="8200" max="8200" width="12.140625" style="129" customWidth="1"/>
    <col min="8201" max="8201" width="36.28515625" style="129" customWidth="1"/>
    <col min="8202" max="8449" width="9.140625" style="129"/>
    <col min="8450" max="8450" width="3.7109375" style="129" customWidth="1"/>
    <col min="8451" max="8451" width="3.5703125" style="129" customWidth="1"/>
    <col min="8452" max="8452" width="40.140625" style="129" customWidth="1"/>
    <col min="8453" max="8453" width="6.28515625" style="129" customWidth="1"/>
    <col min="8454" max="8454" width="6.85546875" style="129" customWidth="1"/>
    <col min="8455" max="8455" width="10.42578125" style="129" customWidth="1"/>
    <col min="8456" max="8456" width="12.140625" style="129" customWidth="1"/>
    <col min="8457" max="8457" width="36.28515625" style="129" customWidth="1"/>
    <col min="8458" max="8705" width="9.140625" style="129"/>
    <col min="8706" max="8706" width="3.7109375" style="129" customWidth="1"/>
    <col min="8707" max="8707" width="3.5703125" style="129" customWidth="1"/>
    <col min="8708" max="8708" width="40.140625" style="129" customWidth="1"/>
    <col min="8709" max="8709" width="6.28515625" style="129" customWidth="1"/>
    <col min="8710" max="8710" width="6.85546875" style="129" customWidth="1"/>
    <col min="8711" max="8711" width="10.42578125" style="129" customWidth="1"/>
    <col min="8712" max="8712" width="12.140625" style="129" customWidth="1"/>
    <col min="8713" max="8713" width="36.28515625" style="129" customWidth="1"/>
    <col min="8714" max="8961" width="9.140625" style="129"/>
    <col min="8962" max="8962" width="3.7109375" style="129" customWidth="1"/>
    <col min="8963" max="8963" width="3.5703125" style="129" customWidth="1"/>
    <col min="8964" max="8964" width="40.140625" style="129" customWidth="1"/>
    <col min="8965" max="8965" width="6.28515625" style="129" customWidth="1"/>
    <col min="8966" max="8966" width="6.85546875" style="129" customWidth="1"/>
    <col min="8967" max="8967" width="10.42578125" style="129" customWidth="1"/>
    <col min="8968" max="8968" width="12.140625" style="129" customWidth="1"/>
    <col min="8969" max="8969" width="36.28515625" style="129" customWidth="1"/>
    <col min="8970" max="9217" width="9.140625" style="129"/>
    <col min="9218" max="9218" width="3.7109375" style="129" customWidth="1"/>
    <col min="9219" max="9219" width="3.5703125" style="129" customWidth="1"/>
    <col min="9220" max="9220" width="40.140625" style="129" customWidth="1"/>
    <col min="9221" max="9221" width="6.28515625" style="129" customWidth="1"/>
    <col min="9222" max="9222" width="6.85546875" style="129" customWidth="1"/>
    <col min="9223" max="9223" width="10.42578125" style="129" customWidth="1"/>
    <col min="9224" max="9224" width="12.140625" style="129" customWidth="1"/>
    <col min="9225" max="9225" width="36.28515625" style="129" customWidth="1"/>
    <col min="9226" max="9473" width="9.140625" style="129"/>
    <col min="9474" max="9474" width="3.7109375" style="129" customWidth="1"/>
    <col min="9475" max="9475" width="3.5703125" style="129" customWidth="1"/>
    <col min="9476" max="9476" width="40.140625" style="129" customWidth="1"/>
    <col min="9477" max="9477" width="6.28515625" style="129" customWidth="1"/>
    <col min="9478" max="9478" width="6.85546875" style="129" customWidth="1"/>
    <col min="9479" max="9479" width="10.42578125" style="129" customWidth="1"/>
    <col min="9480" max="9480" width="12.140625" style="129" customWidth="1"/>
    <col min="9481" max="9481" width="36.28515625" style="129" customWidth="1"/>
    <col min="9482" max="9729" width="9.140625" style="129"/>
    <col min="9730" max="9730" width="3.7109375" style="129" customWidth="1"/>
    <col min="9731" max="9731" width="3.5703125" style="129" customWidth="1"/>
    <col min="9732" max="9732" width="40.140625" style="129" customWidth="1"/>
    <col min="9733" max="9733" width="6.28515625" style="129" customWidth="1"/>
    <col min="9734" max="9734" width="6.85546875" style="129" customWidth="1"/>
    <col min="9735" max="9735" width="10.42578125" style="129" customWidth="1"/>
    <col min="9736" max="9736" width="12.140625" style="129" customWidth="1"/>
    <col min="9737" max="9737" width="36.28515625" style="129" customWidth="1"/>
    <col min="9738" max="9985" width="9.140625" style="129"/>
    <col min="9986" max="9986" width="3.7109375" style="129" customWidth="1"/>
    <col min="9987" max="9987" width="3.5703125" style="129" customWidth="1"/>
    <col min="9988" max="9988" width="40.140625" style="129" customWidth="1"/>
    <col min="9989" max="9989" width="6.28515625" style="129" customWidth="1"/>
    <col min="9990" max="9990" width="6.85546875" style="129" customWidth="1"/>
    <col min="9991" max="9991" width="10.42578125" style="129" customWidth="1"/>
    <col min="9992" max="9992" width="12.140625" style="129" customWidth="1"/>
    <col min="9993" max="9993" width="36.28515625" style="129" customWidth="1"/>
    <col min="9994" max="10241" width="9.140625" style="129"/>
    <col min="10242" max="10242" width="3.7109375" style="129" customWidth="1"/>
    <col min="10243" max="10243" width="3.5703125" style="129" customWidth="1"/>
    <col min="10244" max="10244" width="40.140625" style="129" customWidth="1"/>
    <col min="10245" max="10245" width="6.28515625" style="129" customWidth="1"/>
    <col min="10246" max="10246" width="6.85546875" style="129" customWidth="1"/>
    <col min="10247" max="10247" width="10.42578125" style="129" customWidth="1"/>
    <col min="10248" max="10248" width="12.140625" style="129" customWidth="1"/>
    <col min="10249" max="10249" width="36.28515625" style="129" customWidth="1"/>
    <col min="10250" max="10497" width="9.140625" style="129"/>
    <col min="10498" max="10498" width="3.7109375" style="129" customWidth="1"/>
    <col min="10499" max="10499" width="3.5703125" style="129" customWidth="1"/>
    <col min="10500" max="10500" width="40.140625" style="129" customWidth="1"/>
    <col min="10501" max="10501" width="6.28515625" style="129" customWidth="1"/>
    <col min="10502" max="10502" width="6.85546875" style="129" customWidth="1"/>
    <col min="10503" max="10503" width="10.42578125" style="129" customWidth="1"/>
    <col min="10504" max="10504" width="12.140625" style="129" customWidth="1"/>
    <col min="10505" max="10505" width="36.28515625" style="129" customWidth="1"/>
    <col min="10506" max="10753" width="9.140625" style="129"/>
    <col min="10754" max="10754" width="3.7109375" style="129" customWidth="1"/>
    <col min="10755" max="10755" width="3.5703125" style="129" customWidth="1"/>
    <col min="10756" max="10756" width="40.140625" style="129" customWidth="1"/>
    <col min="10757" max="10757" width="6.28515625" style="129" customWidth="1"/>
    <col min="10758" max="10758" width="6.85546875" style="129" customWidth="1"/>
    <col min="10759" max="10759" width="10.42578125" style="129" customWidth="1"/>
    <col min="10760" max="10760" width="12.140625" style="129" customWidth="1"/>
    <col min="10761" max="10761" width="36.28515625" style="129" customWidth="1"/>
    <col min="10762" max="11009" width="9.140625" style="129"/>
    <col min="11010" max="11010" width="3.7109375" style="129" customWidth="1"/>
    <col min="11011" max="11011" width="3.5703125" style="129" customWidth="1"/>
    <col min="11012" max="11012" width="40.140625" style="129" customWidth="1"/>
    <col min="11013" max="11013" width="6.28515625" style="129" customWidth="1"/>
    <col min="11014" max="11014" width="6.85546875" style="129" customWidth="1"/>
    <col min="11015" max="11015" width="10.42578125" style="129" customWidth="1"/>
    <col min="11016" max="11016" width="12.140625" style="129" customWidth="1"/>
    <col min="11017" max="11017" width="36.28515625" style="129" customWidth="1"/>
    <col min="11018" max="11265" width="9.140625" style="129"/>
    <col min="11266" max="11266" width="3.7109375" style="129" customWidth="1"/>
    <col min="11267" max="11267" width="3.5703125" style="129" customWidth="1"/>
    <col min="11268" max="11268" width="40.140625" style="129" customWidth="1"/>
    <col min="11269" max="11269" width="6.28515625" style="129" customWidth="1"/>
    <col min="11270" max="11270" width="6.85546875" style="129" customWidth="1"/>
    <col min="11271" max="11271" width="10.42578125" style="129" customWidth="1"/>
    <col min="11272" max="11272" width="12.140625" style="129" customWidth="1"/>
    <col min="11273" max="11273" width="36.28515625" style="129" customWidth="1"/>
    <col min="11274" max="11521" width="9.140625" style="129"/>
    <col min="11522" max="11522" width="3.7109375" style="129" customWidth="1"/>
    <col min="11523" max="11523" width="3.5703125" style="129" customWidth="1"/>
    <col min="11524" max="11524" width="40.140625" style="129" customWidth="1"/>
    <col min="11525" max="11525" width="6.28515625" style="129" customWidth="1"/>
    <col min="11526" max="11526" width="6.85546875" style="129" customWidth="1"/>
    <col min="11527" max="11527" width="10.42578125" style="129" customWidth="1"/>
    <col min="11528" max="11528" width="12.140625" style="129" customWidth="1"/>
    <col min="11529" max="11529" width="36.28515625" style="129" customWidth="1"/>
    <col min="11530" max="11777" width="9.140625" style="129"/>
    <col min="11778" max="11778" width="3.7109375" style="129" customWidth="1"/>
    <col min="11779" max="11779" width="3.5703125" style="129" customWidth="1"/>
    <col min="11780" max="11780" width="40.140625" style="129" customWidth="1"/>
    <col min="11781" max="11781" width="6.28515625" style="129" customWidth="1"/>
    <col min="11782" max="11782" width="6.85546875" style="129" customWidth="1"/>
    <col min="11783" max="11783" width="10.42578125" style="129" customWidth="1"/>
    <col min="11784" max="11784" width="12.140625" style="129" customWidth="1"/>
    <col min="11785" max="11785" width="36.28515625" style="129" customWidth="1"/>
    <col min="11786" max="12033" width="9.140625" style="129"/>
    <col min="12034" max="12034" width="3.7109375" style="129" customWidth="1"/>
    <col min="12035" max="12035" width="3.5703125" style="129" customWidth="1"/>
    <col min="12036" max="12036" width="40.140625" style="129" customWidth="1"/>
    <col min="12037" max="12037" width="6.28515625" style="129" customWidth="1"/>
    <col min="12038" max="12038" width="6.85546875" style="129" customWidth="1"/>
    <col min="12039" max="12039" width="10.42578125" style="129" customWidth="1"/>
    <col min="12040" max="12040" width="12.140625" style="129" customWidth="1"/>
    <col min="12041" max="12041" width="36.28515625" style="129" customWidth="1"/>
    <col min="12042" max="12289" width="9.140625" style="129"/>
    <col min="12290" max="12290" width="3.7109375" style="129" customWidth="1"/>
    <col min="12291" max="12291" width="3.5703125" style="129" customWidth="1"/>
    <col min="12292" max="12292" width="40.140625" style="129" customWidth="1"/>
    <col min="12293" max="12293" width="6.28515625" style="129" customWidth="1"/>
    <col min="12294" max="12294" width="6.85546875" style="129" customWidth="1"/>
    <col min="12295" max="12295" width="10.42578125" style="129" customWidth="1"/>
    <col min="12296" max="12296" width="12.140625" style="129" customWidth="1"/>
    <col min="12297" max="12297" width="36.28515625" style="129" customWidth="1"/>
    <col min="12298" max="12545" width="9.140625" style="129"/>
    <col min="12546" max="12546" width="3.7109375" style="129" customWidth="1"/>
    <col min="12547" max="12547" width="3.5703125" style="129" customWidth="1"/>
    <col min="12548" max="12548" width="40.140625" style="129" customWidth="1"/>
    <col min="12549" max="12549" width="6.28515625" style="129" customWidth="1"/>
    <col min="12550" max="12550" width="6.85546875" style="129" customWidth="1"/>
    <col min="12551" max="12551" width="10.42578125" style="129" customWidth="1"/>
    <col min="12552" max="12552" width="12.140625" style="129" customWidth="1"/>
    <col min="12553" max="12553" width="36.28515625" style="129" customWidth="1"/>
    <col min="12554" max="12801" width="9.140625" style="129"/>
    <col min="12802" max="12802" width="3.7109375" style="129" customWidth="1"/>
    <col min="12803" max="12803" width="3.5703125" style="129" customWidth="1"/>
    <col min="12804" max="12804" width="40.140625" style="129" customWidth="1"/>
    <col min="12805" max="12805" width="6.28515625" style="129" customWidth="1"/>
    <col min="12806" max="12806" width="6.85546875" style="129" customWidth="1"/>
    <col min="12807" max="12807" width="10.42578125" style="129" customWidth="1"/>
    <col min="12808" max="12808" width="12.140625" style="129" customWidth="1"/>
    <col min="12809" max="12809" width="36.28515625" style="129" customWidth="1"/>
    <col min="12810" max="13057" width="9.140625" style="129"/>
    <col min="13058" max="13058" width="3.7109375" style="129" customWidth="1"/>
    <col min="13059" max="13059" width="3.5703125" style="129" customWidth="1"/>
    <col min="13060" max="13060" width="40.140625" style="129" customWidth="1"/>
    <col min="13061" max="13061" width="6.28515625" style="129" customWidth="1"/>
    <col min="13062" max="13062" width="6.85546875" style="129" customWidth="1"/>
    <col min="13063" max="13063" width="10.42578125" style="129" customWidth="1"/>
    <col min="13064" max="13064" width="12.140625" style="129" customWidth="1"/>
    <col min="13065" max="13065" width="36.28515625" style="129" customWidth="1"/>
    <col min="13066" max="13313" width="9.140625" style="129"/>
    <col min="13314" max="13314" width="3.7109375" style="129" customWidth="1"/>
    <col min="13315" max="13315" width="3.5703125" style="129" customWidth="1"/>
    <col min="13316" max="13316" width="40.140625" style="129" customWidth="1"/>
    <col min="13317" max="13317" width="6.28515625" style="129" customWidth="1"/>
    <col min="13318" max="13318" width="6.85546875" style="129" customWidth="1"/>
    <col min="13319" max="13319" width="10.42578125" style="129" customWidth="1"/>
    <col min="13320" max="13320" width="12.140625" style="129" customWidth="1"/>
    <col min="13321" max="13321" width="36.28515625" style="129" customWidth="1"/>
    <col min="13322" max="13569" width="9.140625" style="129"/>
    <col min="13570" max="13570" width="3.7109375" style="129" customWidth="1"/>
    <col min="13571" max="13571" width="3.5703125" style="129" customWidth="1"/>
    <col min="13572" max="13572" width="40.140625" style="129" customWidth="1"/>
    <col min="13573" max="13573" width="6.28515625" style="129" customWidth="1"/>
    <col min="13574" max="13574" width="6.85546875" style="129" customWidth="1"/>
    <col min="13575" max="13575" width="10.42578125" style="129" customWidth="1"/>
    <col min="13576" max="13576" width="12.140625" style="129" customWidth="1"/>
    <col min="13577" max="13577" width="36.28515625" style="129" customWidth="1"/>
    <col min="13578" max="13825" width="9.140625" style="129"/>
    <col min="13826" max="13826" width="3.7109375" style="129" customWidth="1"/>
    <col min="13827" max="13827" width="3.5703125" style="129" customWidth="1"/>
    <col min="13828" max="13828" width="40.140625" style="129" customWidth="1"/>
    <col min="13829" max="13829" width="6.28515625" style="129" customWidth="1"/>
    <col min="13830" max="13830" width="6.85546875" style="129" customWidth="1"/>
    <col min="13831" max="13831" width="10.42578125" style="129" customWidth="1"/>
    <col min="13832" max="13832" width="12.140625" style="129" customWidth="1"/>
    <col min="13833" max="13833" width="36.28515625" style="129" customWidth="1"/>
    <col min="13834" max="14081" width="9.140625" style="129"/>
    <col min="14082" max="14082" width="3.7109375" style="129" customWidth="1"/>
    <col min="14083" max="14083" width="3.5703125" style="129" customWidth="1"/>
    <col min="14084" max="14084" width="40.140625" style="129" customWidth="1"/>
    <col min="14085" max="14085" width="6.28515625" style="129" customWidth="1"/>
    <col min="14086" max="14086" width="6.85546875" style="129" customWidth="1"/>
    <col min="14087" max="14087" width="10.42578125" style="129" customWidth="1"/>
    <col min="14088" max="14088" width="12.140625" style="129" customWidth="1"/>
    <col min="14089" max="14089" width="36.28515625" style="129" customWidth="1"/>
    <col min="14090" max="14337" width="9.140625" style="129"/>
    <col min="14338" max="14338" width="3.7109375" style="129" customWidth="1"/>
    <col min="14339" max="14339" width="3.5703125" style="129" customWidth="1"/>
    <col min="14340" max="14340" width="40.140625" style="129" customWidth="1"/>
    <col min="14341" max="14341" width="6.28515625" style="129" customWidth="1"/>
    <col min="14342" max="14342" width="6.85546875" style="129" customWidth="1"/>
    <col min="14343" max="14343" width="10.42578125" style="129" customWidth="1"/>
    <col min="14344" max="14344" width="12.140625" style="129" customWidth="1"/>
    <col min="14345" max="14345" width="36.28515625" style="129" customWidth="1"/>
    <col min="14346" max="14593" width="9.140625" style="129"/>
    <col min="14594" max="14594" width="3.7109375" style="129" customWidth="1"/>
    <col min="14595" max="14595" width="3.5703125" style="129" customWidth="1"/>
    <col min="14596" max="14596" width="40.140625" style="129" customWidth="1"/>
    <col min="14597" max="14597" width="6.28515625" style="129" customWidth="1"/>
    <col min="14598" max="14598" width="6.85546875" style="129" customWidth="1"/>
    <col min="14599" max="14599" width="10.42578125" style="129" customWidth="1"/>
    <col min="14600" max="14600" width="12.140625" style="129" customWidth="1"/>
    <col min="14601" max="14601" width="36.28515625" style="129" customWidth="1"/>
    <col min="14602" max="14849" width="9.140625" style="129"/>
    <col min="14850" max="14850" width="3.7109375" style="129" customWidth="1"/>
    <col min="14851" max="14851" width="3.5703125" style="129" customWidth="1"/>
    <col min="14852" max="14852" width="40.140625" style="129" customWidth="1"/>
    <col min="14853" max="14853" width="6.28515625" style="129" customWidth="1"/>
    <col min="14854" max="14854" width="6.85546875" style="129" customWidth="1"/>
    <col min="14855" max="14855" width="10.42578125" style="129" customWidth="1"/>
    <col min="14856" max="14856" width="12.140625" style="129" customWidth="1"/>
    <col min="14857" max="14857" width="36.28515625" style="129" customWidth="1"/>
    <col min="14858" max="15105" width="9.140625" style="129"/>
    <col min="15106" max="15106" width="3.7109375" style="129" customWidth="1"/>
    <col min="15107" max="15107" width="3.5703125" style="129" customWidth="1"/>
    <col min="15108" max="15108" width="40.140625" style="129" customWidth="1"/>
    <col min="15109" max="15109" width="6.28515625" style="129" customWidth="1"/>
    <col min="15110" max="15110" width="6.85546875" style="129" customWidth="1"/>
    <col min="15111" max="15111" width="10.42578125" style="129" customWidth="1"/>
    <col min="15112" max="15112" width="12.140625" style="129" customWidth="1"/>
    <col min="15113" max="15113" width="36.28515625" style="129" customWidth="1"/>
    <col min="15114" max="15361" width="9.140625" style="129"/>
    <col min="15362" max="15362" width="3.7109375" style="129" customWidth="1"/>
    <col min="15363" max="15363" width="3.5703125" style="129" customWidth="1"/>
    <col min="15364" max="15364" width="40.140625" style="129" customWidth="1"/>
    <col min="15365" max="15365" width="6.28515625" style="129" customWidth="1"/>
    <col min="15366" max="15366" width="6.85546875" style="129" customWidth="1"/>
    <col min="15367" max="15367" width="10.42578125" style="129" customWidth="1"/>
    <col min="15368" max="15368" width="12.140625" style="129" customWidth="1"/>
    <col min="15369" max="15369" width="36.28515625" style="129" customWidth="1"/>
    <col min="15370" max="15617" width="9.140625" style="129"/>
    <col min="15618" max="15618" width="3.7109375" style="129" customWidth="1"/>
    <col min="15619" max="15619" width="3.5703125" style="129" customWidth="1"/>
    <col min="15620" max="15620" width="40.140625" style="129" customWidth="1"/>
    <col min="15621" max="15621" width="6.28515625" style="129" customWidth="1"/>
    <col min="15622" max="15622" width="6.85546875" style="129" customWidth="1"/>
    <col min="15623" max="15623" width="10.42578125" style="129" customWidth="1"/>
    <col min="15624" max="15624" width="12.140625" style="129" customWidth="1"/>
    <col min="15625" max="15625" width="36.28515625" style="129" customWidth="1"/>
    <col min="15626" max="15873" width="9.140625" style="129"/>
    <col min="15874" max="15874" width="3.7109375" style="129" customWidth="1"/>
    <col min="15875" max="15875" width="3.5703125" style="129" customWidth="1"/>
    <col min="15876" max="15876" width="40.140625" style="129" customWidth="1"/>
    <col min="15877" max="15877" width="6.28515625" style="129" customWidth="1"/>
    <col min="15878" max="15878" width="6.85546875" style="129" customWidth="1"/>
    <col min="15879" max="15879" width="10.42578125" style="129" customWidth="1"/>
    <col min="15880" max="15880" width="12.140625" style="129" customWidth="1"/>
    <col min="15881" max="15881" width="36.28515625" style="129" customWidth="1"/>
    <col min="15882" max="16129" width="9.140625" style="129"/>
    <col min="16130" max="16130" width="3.7109375" style="129" customWidth="1"/>
    <col min="16131" max="16131" width="3.5703125" style="129" customWidth="1"/>
    <col min="16132" max="16132" width="40.140625" style="129" customWidth="1"/>
    <col min="16133" max="16133" width="6.28515625" style="129" customWidth="1"/>
    <col min="16134" max="16134" width="6.85546875" style="129" customWidth="1"/>
    <col min="16135" max="16135" width="10.42578125" style="129" customWidth="1"/>
    <col min="16136" max="16136" width="12.140625" style="129" customWidth="1"/>
    <col min="16137" max="16137" width="36.28515625" style="129" customWidth="1"/>
    <col min="16138" max="16384" width="9.140625" style="129"/>
  </cols>
  <sheetData>
    <row r="1" spans="1:18" x14ac:dyDescent="0.2">
      <c r="A1" s="127"/>
    </row>
    <row r="2" spans="1:18" x14ac:dyDescent="0.2">
      <c r="A2" s="131" t="s">
        <v>70</v>
      </c>
      <c r="B2" s="132" t="s">
        <v>28</v>
      </c>
      <c r="C2" s="133"/>
      <c r="D2" s="133"/>
      <c r="E2" s="134"/>
      <c r="F2" s="134"/>
      <c r="G2" s="388"/>
      <c r="H2" s="389"/>
    </row>
    <row r="3" spans="1:18" x14ac:dyDescent="0.2">
      <c r="A3" s="136"/>
      <c r="B3" s="137" t="s">
        <v>4</v>
      </c>
      <c r="H3" s="327"/>
    </row>
    <row r="4" spans="1:18" x14ac:dyDescent="0.2">
      <c r="A4" s="136"/>
      <c r="H4" s="327"/>
    </row>
    <row r="5" spans="1:18" ht="19.899999999999999" customHeight="1" x14ac:dyDescent="0.2">
      <c r="A5" s="140" t="str">
        <f>A2</f>
        <v>4.5</v>
      </c>
      <c r="B5" s="141" t="s">
        <v>136</v>
      </c>
      <c r="C5" s="143" t="s">
        <v>138</v>
      </c>
      <c r="D5" s="143"/>
      <c r="E5" s="144"/>
      <c r="F5" s="144"/>
      <c r="G5" s="391"/>
      <c r="H5" s="392"/>
    </row>
    <row r="6" spans="1:18" ht="8.25" customHeight="1" x14ac:dyDescent="0.2">
      <c r="A6" s="182"/>
      <c r="B6" s="183"/>
      <c r="C6" s="350"/>
      <c r="D6" s="350"/>
      <c r="E6" s="351"/>
      <c r="F6" s="351"/>
      <c r="G6" s="398"/>
      <c r="H6" s="399"/>
    </row>
    <row r="7" spans="1:18" ht="6" customHeight="1" x14ac:dyDescent="0.2">
      <c r="A7" s="153"/>
      <c r="B7" s="154"/>
      <c r="C7" s="155"/>
      <c r="D7" s="155"/>
      <c r="E7" s="156"/>
      <c r="F7" s="156"/>
      <c r="G7" s="157"/>
      <c r="H7" s="158"/>
    </row>
    <row r="8" spans="1:18" ht="15" customHeight="1" x14ac:dyDescent="0.2">
      <c r="A8" s="159" t="s">
        <v>1</v>
      </c>
      <c r="B8" s="160"/>
      <c r="C8" s="161" t="s">
        <v>2</v>
      </c>
      <c r="D8" s="161"/>
      <c r="E8" s="162" t="s">
        <v>9</v>
      </c>
      <c r="F8" s="163" t="s">
        <v>201</v>
      </c>
      <c r="G8" s="164" t="s">
        <v>6</v>
      </c>
      <c r="H8" s="165" t="s">
        <v>7</v>
      </c>
    </row>
    <row r="9" spans="1:18" ht="15" customHeight="1" thickBot="1" x14ac:dyDescent="0.25">
      <c r="A9" s="166"/>
      <c r="B9" s="167"/>
      <c r="C9" s="168"/>
      <c r="D9" s="168"/>
      <c r="E9" s="169" t="s">
        <v>10</v>
      </c>
      <c r="F9" s="170"/>
      <c r="G9" s="171" t="s">
        <v>8</v>
      </c>
      <c r="H9" s="172" t="s">
        <v>8</v>
      </c>
    </row>
    <row r="10" spans="1:18" ht="8.25" customHeight="1" thickTop="1" x14ac:dyDescent="0.25">
      <c r="A10" s="136"/>
      <c r="C10" s="363"/>
      <c r="D10" s="363"/>
      <c r="H10" s="327"/>
      <c r="L10"/>
    </row>
    <row r="11" spans="1:18" s="210" customFormat="1" ht="15.75" x14ac:dyDescent="0.25">
      <c r="A11" s="206"/>
      <c r="B11" s="207">
        <f>COUNT($B$10:B10)+1</f>
        <v>1</v>
      </c>
      <c r="C11" s="212" t="s">
        <v>64</v>
      </c>
      <c r="D11" s="212"/>
      <c r="E11" s="326"/>
      <c r="F11" s="326"/>
      <c r="G11" s="44"/>
      <c r="H11" s="45"/>
      <c r="I11" s="43"/>
      <c r="J11" s="43"/>
      <c r="K11" s="43"/>
      <c r="L11" s="43"/>
      <c r="O11" s="368"/>
      <c r="R11" s="369"/>
    </row>
    <row r="12" spans="1:18" s="210" customFormat="1" ht="114.75" x14ac:dyDescent="0.25">
      <c r="A12" s="206"/>
      <c r="B12" s="207"/>
      <c r="C12" s="265" t="s">
        <v>159</v>
      </c>
      <c r="D12" s="370"/>
      <c r="E12" s="209"/>
      <c r="F12" s="209"/>
      <c r="G12" s="37"/>
      <c r="H12" s="46"/>
      <c r="I12" s="43"/>
      <c r="J12" s="43"/>
      <c r="K12" s="43"/>
      <c r="L12" s="43"/>
      <c r="N12" s="213"/>
      <c r="O12" s="368"/>
      <c r="R12" s="369"/>
    </row>
    <row r="13" spans="1:18" s="210" customFormat="1" ht="188.45" customHeight="1" x14ac:dyDescent="0.25">
      <c r="A13" s="206"/>
      <c r="B13" s="207"/>
      <c r="C13" s="417" t="s">
        <v>150</v>
      </c>
      <c r="D13" s="370"/>
      <c r="E13" s="209"/>
      <c r="F13" s="209"/>
      <c r="G13" s="37"/>
      <c r="H13" s="46"/>
      <c r="I13" s="43"/>
      <c r="J13" s="43"/>
      <c r="K13" s="43"/>
      <c r="L13" s="43"/>
      <c r="O13" s="368"/>
      <c r="R13" s="369"/>
    </row>
    <row r="14" spans="1:18" s="210" customFormat="1" ht="101.45" customHeight="1" x14ac:dyDescent="0.25">
      <c r="A14" s="206"/>
      <c r="B14" s="207"/>
      <c r="C14" s="417" t="s">
        <v>105</v>
      </c>
      <c r="D14" s="370"/>
      <c r="E14" s="209"/>
      <c r="F14" s="209"/>
      <c r="G14" s="37"/>
      <c r="H14" s="46"/>
      <c r="I14" s="43"/>
      <c r="J14" s="43"/>
      <c r="K14" s="43"/>
      <c r="L14" s="43"/>
      <c r="O14" s="368"/>
      <c r="R14" s="369"/>
    </row>
    <row r="15" spans="1:18" s="210" customFormat="1" ht="102" x14ac:dyDescent="0.25">
      <c r="A15" s="206"/>
      <c r="B15" s="207"/>
      <c r="C15" s="417" t="s">
        <v>235</v>
      </c>
      <c r="D15" s="370"/>
      <c r="E15" s="209"/>
      <c r="F15" s="209"/>
      <c r="G15" s="24"/>
      <c r="H15" s="46"/>
      <c r="I15" s="43"/>
      <c r="J15" s="43"/>
      <c r="K15" s="43"/>
      <c r="L15" s="43"/>
      <c r="O15" s="368"/>
      <c r="R15" s="369"/>
    </row>
    <row r="16" spans="1:18" s="210" customFormat="1" ht="25.5" x14ac:dyDescent="0.2">
      <c r="A16" s="214"/>
      <c r="B16" s="215"/>
      <c r="C16" s="226" t="s">
        <v>106</v>
      </c>
      <c r="D16" s="226"/>
      <c r="E16" s="217" t="s">
        <v>11</v>
      </c>
      <c r="F16" s="217">
        <v>1</v>
      </c>
      <c r="G16" s="25"/>
      <c r="H16" s="47">
        <f>G16*F16</f>
        <v>0</v>
      </c>
      <c r="I16" s="43"/>
      <c r="J16" s="43"/>
      <c r="K16" s="43"/>
      <c r="L16" s="43"/>
    </row>
    <row r="17" spans="1:18" s="210" customFormat="1" ht="8.25" customHeight="1" x14ac:dyDescent="0.2">
      <c r="A17" s="206"/>
      <c r="B17" s="207"/>
      <c r="C17" s="265"/>
      <c r="D17" s="213"/>
      <c r="E17" s="209"/>
      <c r="F17" s="209"/>
      <c r="G17" s="24"/>
      <c r="H17" s="46"/>
      <c r="I17" s="43"/>
      <c r="J17" s="43"/>
      <c r="K17" s="43"/>
      <c r="L17" s="43"/>
    </row>
    <row r="18" spans="1:18" s="210" customFormat="1" ht="25.5" x14ac:dyDescent="0.25">
      <c r="A18" s="206"/>
      <c r="B18" s="207">
        <f>COUNT($B$10:B17)+1</f>
        <v>2</v>
      </c>
      <c r="C18" s="212" t="s">
        <v>107</v>
      </c>
      <c r="D18" s="212"/>
      <c r="E18" s="209"/>
      <c r="F18" s="209"/>
      <c r="G18" s="24"/>
      <c r="H18" s="46"/>
      <c r="I18" s="43"/>
      <c r="J18" s="43"/>
      <c r="K18" s="43"/>
      <c r="L18" s="43"/>
      <c r="O18" s="368"/>
      <c r="R18" s="369"/>
    </row>
    <row r="19" spans="1:18" s="210" customFormat="1" ht="89.25" x14ac:dyDescent="0.25">
      <c r="A19" s="206"/>
      <c r="B19" s="207"/>
      <c r="C19" s="265" t="s">
        <v>202</v>
      </c>
      <c r="D19" s="370"/>
      <c r="E19" s="209"/>
      <c r="F19" s="209"/>
      <c r="G19" s="24"/>
      <c r="H19" s="46"/>
      <c r="I19" s="43"/>
      <c r="J19" s="43"/>
      <c r="K19" s="43"/>
      <c r="L19" s="43"/>
      <c r="O19" s="368"/>
      <c r="R19" s="369"/>
    </row>
    <row r="20" spans="1:18" s="210" customFormat="1" ht="75.599999999999994" customHeight="1" x14ac:dyDescent="0.25">
      <c r="A20" s="206"/>
      <c r="B20" s="207"/>
      <c r="C20" s="417" t="s">
        <v>114</v>
      </c>
      <c r="D20" s="370"/>
      <c r="E20" s="209"/>
      <c r="F20" s="209"/>
      <c r="G20" s="24"/>
      <c r="H20" s="46"/>
      <c r="I20" s="43"/>
      <c r="J20" s="43"/>
      <c r="K20" s="43"/>
      <c r="L20" s="43"/>
      <c r="O20" s="368"/>
      <c r="R20" s="369"/>
    </row>
    <row r="21" spans="1:18" s="210" customFormat="1" ht="38.25" x14ac:dyDescent="0.25">
      <c r="A21" s="206"/>
      <c r="B21" s="207"/>
      <c r="C21" s="417" t="s">
        <v>169</v>
      </c>
      <c r="D21" s="370"/>
      <c r="E21" s="209"/>
      <c r="F21" s="209"/>
      <c r="G21" s="24"/>
      <c r="H21" s="46"/>
      <c r="I21" s="43"/>
      <c r="J21" s="43"/>
      <c r="K21" s="43"/>
      <c r="L21" s="43"/>
      <c r="O21" s="368"/>
      <c r="R21" s="369"/>
    </row>
    <row r="22" spans="1:18" s="210" customFormat="1" ht="15.75" x14ac:dyDescent="0.25">
      <c r="A22" s="206"/>
      <c r="B22" s="207"/>
      <c r="C22" s="418" t="s">
        <v>160</v>
      </c>
      <c r="D22" s="370"/>
      <c r="E22" s="209"/>
      <c r="F22" s="209"/>
      <c r="G22" s="24"/>
      <c r="H22" s="46"/>
      <c r="I22" s="43"/>
      <c r="J22" s="43"/>
      <c r="K22" s="43"/>
      <c r="L22" s="43"/>
      <c r="O22" s="368"/>
      <c r="R22" s="369"/>
    </row>
    <row r="23" spans="1:18" s="210" customFormat="1" ht="89.25" x14ac:dyDescent="0.25">
      <c r="A23" s="206"/>
      <c r="B23" s="207"/>
      <c r="C23" s="417" t="s">
        <v>218</v>
      </c>
      <c r="D23" s="370"/>
      <c r="E23" s="209"/>
      <c r="F23" s="209"/>
      <c r="G23" s="24"/>
      <c r="H23" s="46"/>
      <c r="I23" s="43"/>
      <c r="J23" s="43"/>
      <c r="K23" s="43"/>
      <c r="L23" s="43"/>
      <c r="O23" s="368"/>
      <c r="R23" s="369"/>
    </row>
    <row r="24" spans="1:18" s="210" customFormat="1" ht="25.5" x14ac:dyDescent="0.2">
      <c r="A24" s="214"/>
      <c r="B24" s="215"/>
      <c r="C24" s="226" t="s">
        <v>203</v>
      </c>
      <c r="D24" s="226"/>
      <c r="E24" s="217" t="s">
        <v>11</v>
      </c>
      <c r="F24" s="217">
        <v>1</v>
      </c>
      <c r="G24" s="25"/>
      <c r="H24" s="47">
        <f>G24*F24</f>
        <v>0</v>
      </c>
      <c r="I24" s="43"/>
      <c r="J24" s="43"/>
      <c r="K24" s="43"/>
      <c r="L24" s="43"/>
    </row>
    <row r="25" spans="1:18" ht="8.25" customHeight="1" x14ac:dyDescent="0.25">
      <c r="A25" s="136"/>
      <c r="C25" s="288"/>
      <c r="D25" s="208"/>
      <c r="E25" s="181"/>
      <c r="F25" s="181"/>
      <c r="G25" s="28"/>
      <c r="H25" s="53"/>
      <c r="I25" s="42"/>
      <c r="J25" s="42"/>
      <c r="K25" s="42"/>
      <c r="L25" s="42"/>
      <c r="R25"/>
    </row>
    <row r="26" spans="1:18" ht="38.25" x14ac:dyDescent="0.2">
      <c r="A26" s="136"/>
      <c r="B26" s="207">
        <f>COUNT($B$11:B18)+1</f>
        <v>3</v>
      </c>
      <c r="C26" s="212" t="s">
        <v>237</v>
      </c>
      <c r="D26" s="212"/>
      <c r="E26" s="181"/>
      <c r="F26" s="181"/>
      <c r="G26" s="28"/>
      <c r="H26" s="53"/>
      <c r="I26" s="42"/>
      <c r="J26" s="42"/>
      <c r="K26" s="42"/>
      <c r="L26" s="42"/>
      <c r="O26" s="212"/>
      <c r="R26" s="220"/>
    </row>
    <row r="27" spans="1:18" ht="231.75" x14ac:dyDescent="0.2">
      <c r="A27" s="136"/>
      <c r="C27" s="265" t="s">
        <v>186</v>
      </c>
      <c r="D27" s="265"/>
      <c r="E27" s="181"/>
      <c r="F27" s="181"/>
      <c r="G27" s="28"/>
      <c r="H27" s="53"/>
      <c r="I27" s="42"/>
      <c r="J27" s="42"/>
      <c r="K27" s="42"/>
      <c r="L27" s="42"/>
      <c r="N27" s="363"/>
      <c r="O27" s="265"/>
      <c r="P27" s="363"/>
      <c r="R27" s="220"/>
    </row>
    <row r="28" spans="1:18" s="210" customFormat="1" x14ac:dyDescent="0.2">
      <c r="A28" s="214"/>
      <c r="B28" s="215"/>
      <c r="C28" s="302"/>
      <c r="D28" s="376"/>
      <c r="E28" s="217" t="s">
        <v>41</v>
      </c>
      <c r="F28" s="217">
        <v>100</v>
      </c>
      <c r="G28" s="25"/>
      <c r="H28" s="47">
        <f>G28*F28</f>
        <v>0</v>
      </c>
      <c r="I28" s="43"/>
      <c r="J28" s="43"/>
      <c r="K28" s="43"/>
      <c r="L28" s="43"/>
    </row>
    <row r="29" spans="1:18" ht="8.25" customHeight="1" x14ac:dyDescent="0.25">
      <c r="A29" s="136"/>
      <c r="C29" s="288"/>
      <c r="D29" s="208"/>
      <c r="E29" s="181"/>
      <c r="F29" s="181"/>
      <c r="G29" s="28"/>
      <c r="H29" s="53"/>
      <c r="I29" s="42"/>
      <c r="J29" s="42"/>
      <c r="K29" s="42"/>
      <c r="L29" s="42"/>
      <c r="R29"/>
    </row>
    <row r="30" spans="1:18" s="210" customFormat="1" ht="25.5" x14ac:dyDescent="0.25">
      <c r="A30" s="206"/>
      <c r="B30" s="207">
        <f>COUNT($B$11:B28)+1</f>
        <v>4</v>
      </c>
      <c r="C30" s="212" t="s">
        <v>241</v>
      </c>
      <c r="D30" s="212"/>
      <c r="E30" s="209"/>
      <c r="F30" s="209"/>
      <c r="G30" s="24"/>
      <c r="H30" s="46"/>
      <c r="I30" s="43"/>
      <c r="J30" s="43"/>
      <c r="K30" s="43"/>
      <c r="L30" s="43"/>
      <c r="O30" s="368"/>
      <c r="R30" s="369"/>
    </row>
    <row r="31" spans="1:18" s="210" customFormat="1" ht="153" x14ac:dyDescent="0.2">
      <c r="A31" s="206"/>
      <c r="B31" s="207"/>
      <c r="C31" s="265" t="s">
        <v>92</v>
      </c>
      <c r="D31" s="265"/>
      <c r="E31" s="209"/>
      <c r="F31" s="209"/>
      <c r="G31" s="24"/>
      <c r="H31" s="46"/>
      <c r="I31" s="43"/>
      <c r="J31" s="43"/>
      <c r="K31" s="43"/>
      <c r="L31" s="43"/>
      <c r="O31" s="213"/>
      <c r="R31" s="369"/>
    </row>
    <row r="32" spans="1:18" s="191" customFormat="1" x14ac:dyDescent="0.2">
      <c r="A32" s="377"/>
      <c r="B32" s="299"/>
      <c r="C32" s="1" t="s">
        <v>94</v>
      </c>
      <c r="D32" s="1"/>
      <c r="E32" s="181"/>
      <c r="F32" s="181"/>
      <c r="G32" s="28"/>
      <c r="H32" s="53"/>
      <c r="I32" s="76"/>
      <c r="J32" s="76"/>
      <c r="K32" s="76"/>
      <c r="L32" s="76"/>
      <c r="N32" s="125"/>
      <c r="O32" s="1"/>
    </row>
    <row r="33" spans="1:18" s="210" customFormat="1" ht="15" x14ac:dyDescent="0.2">
      <c r="A33" s="214"/>
      <c r="B33" s="215"/>
      <c r="C33" s="302" t="s">
        <v>96</v>
      </c>
      <c r="D33" s="376"/>
      <c r="E33" s="217" t="s">
        <v>46</v>
      </c>
      <c r="F33" s="217">
        <v>10</v>
      </c>
      <c r="G33" s="25"/>
      <c r="H33" s="47">
        <f>G33*F33</f>
        <v>0</v>
      </c>
      <c r="I33" s="43"/>
      <c r="J33" s="43"/>
      <c r="K33" s="43"/>
      <c r="L33" s="43"/>
    </row>
    <row r="34" spans="1:18" ht="8.25" customHeight="1" x14ac:dyDescent="0.25">
      <c r="A34" s="408"/>
      <c r="B34" s="409"/>
      <c r="C34" s="419"/>
      <c r="D34" s="410"/>
      <c r="E34" s="420"/>
      <c r="F34" s="420"/>
      <c r="G34" s="91"/>
      <c r="H34" s="421"/>
      <c r="L34" s="42"/>
      <c r="R34"/>
    </row>
    <row r="35" spans="1:18" ht="25.5" x14ac:dyDescent="0.2">
      <c r="A35" s="136"/>
      <c r="B35" s="207">
        <f>COUNT($B$11:B33)+1</f>
        <v>5</v>
      </c>
      <c r="C35" s="212" t="s">
        <v>240</v>
      </c>
      <c r="D35" s="212"/>
      <c r="E35" s="181"/>
      <c r="F35" s="181"/>
      <c r="G35" s="28"/>
      <c r="H35" s="53"/>
      <c r="I35" s="42"/>
      <c r="J35" s="42"/>
      <c r="K35" s="42"/>
      <c r="L35" s="42"/>
      <c r="R35" s="220"/>
    </row>
    <row r="36" spans="1:18" ht="51" x14ac:dyDescent="0.2">
      <c r="A36" s="136"/>
      <c r="C36" s="265" t="s">
        <v>238</v>
      </c>
      <c r="D36" s="265"/>
      <c r="E36" s="181"/>
      <c r="F36" s="181"/>
      <c r="G36" s="28"/>
      <c r="H36" s="53"/>
      <c r="I36" s="42"/>
      <c r="J36" s="42"/>
      <c r="K36" s="42"/>
      <c r="L36" s="42"/>
      <c r="R36" s="220"/>
    </row>
    <row r="37" spans="1:18" ht="25.5" x14ac:dyDescent="0.2">
      <c r="A37" s="136"/>
      <c r="C37" s="266" t="s">
        <v>239</v>
      </c>
      <c r="D37" s="266"/>
      <c r="E37" s="181"/>
      <c r="F37" s="181"/>
      <c r="G37" s="24"/>
      <c r="H37" s="46"/>
      <c r="I37" s="43"/>
      <c r="J37" s="43"/>
      <c r="K37" s="43"/>
      <c r="L37" s="43"/>
      <c r="M37" s="363"/>
      <c r="N37" s="363"/>
      <c r="O37" s="265"/>
    </row>
    <row r="38" spans="1:18" s="232" customFormat="1" x14ac:dyDescent="0.2">
      <c r="A38" s="422"/>
      <c r="B38" s="423"/>
      <c r="C38" s="226" t="s">
        <v>242</v>
      </c>
      <c r="D38" s="382"/>
      <c r="E38" s="217" t="s">
        <v>11</v>
      </c>
      <c r="F38" s="217">
        <v>2</v>
      </c>
      <c r="G38" s="25"/>
      <c r="H38" s="47">
        <f>G38*F38</f>
        <v>0</v>
      </c>
      <c r="I38" s="43"/>
      <c r="J38" s="43"/>
      <c r="K38" s="43"/>
      <c r="L38" s="42"/>
    </row>
    <row r="39" spans="1:18" s="210" customFormat="1" ht="8.25" customHeight="1" x14ac:dyDescent="0.2">
      <c r="A39" s="206"/>
      <c r="B39" s="207"/>
      <c r="C39" s="265"/>
      <c r="D39" s="213"/>
      <c r="E39" s="209"/>
      <c r="F39" s="209"/>
      <c r="G39" s="24"/>
      <c r="H39" s="46"/>
      <c r="I39" s="43"/>
      <c r="J39" s="43"/>
      <c r="K39" s="43"/>
      <c r="L39" s="43"/>
    </row>
    <row r="40" spans="1:18" s="210" customFormat="1" ht="25.5" x14ac:dyDescent="0.25">
      <c r="A40" s="206"/>
      <c r="B40" s="128">
        <f>COUNT($B$8:B39)+1</f>
        <v>6</v>
      </c>
      <c r="C40" s="212" t="s">
        <v>65</v>
      </c>
      <c r="D40" s="212"/>
      <c r="E40" s="209"/>
      <c r="F40" s="209"/>
      <c r="G40" s="24"/>
      <c r="H40" s="46"/>
      <c r="I40" s="43"/>
      <c r="J40" s="43"/>
      <c r="K40" s="43"/>
      <c r="L40" s="43"/>
      <c r="O40" s="368"/>
      <c r="R40" s="369"/>
    </row>
    <row r="41" spans="1:18" s="210" customFormat="1" ht="129.75" x14ac:dyDescent="0.25">
      <c r="A41" s="206"/>
      <c r="B41" s="207"/>
      <c r="C41" s="265" t="s">
        <v>220</v>
      </c>
      <c r="D41" s="370"/>
      <c r="E41" s="209"/>
      <c r="F41" s="209"/>
      <c r="G41" s="24"/>
      <c r="H41" s="46"/>
      <c r="I41" s="43"/>
      <c r="J41" s="43"/>
      <c r="K41" s="43"/>
      <c r="L41" s="43"/>
      <c r="O41" s="368"/>
      <c r="R41" s="369"/>
    </row>
    <row r="42" spans="1:18" x14ac:dyDescent="0.2">
      <c r="A42" s="136"/>
      <c r="C42" s="266" t="s">
        <v>66</v>
      </c>
      <c r="D42" s="363"/>
      <c r="E42" s="292" t="s">
        <v>17</v>
      </c>
      <c r="F42" s="292">
        <v>15</v>
      </c>
      <c r="G42" s="24"/>
      <c r="H42" s="46">
        <f>F42*G42</f>
        <v>0</v>
      </c>
      <c r="K42" s="42"/>
      <c r="L42" s="42"/>
    </row>
    <row r="43" spans="1:18" x14ac:dyDescent="0.2">
      <c r="A43" s="182"/>
      <c r="B43" s="183"/>
      <c r="C43" s="226" t="s">
        <v>67</v>
      </c>
      <c r="D43" s="335"/>
      <c r="E43" s="186" t="s">
        <v>17</v>
      </c>
      <c r="F43" s="186">
        <v>15</v>
      </c>
      <c r="G43" s="25"/>
      <c r="H43" s="47">
        <f>G43*F43</f>
        <v>0</v>
      </c>
      <c r="I43" s="42"/>
      <c r="J43" s="42"/>
      <c r="K43" s="42"/>
      <c r="L43" s="42"/>
      <c r="M43" s="363"/>
      <c r="N43" s="363"/>
      <c r="O43" s="265"/>
    </row>
    <row r="44" spans="1:18" s="210" customFormat="1" ht="8.25" customHeight="1" x14ac:dyDescent="0.2">
      <c r="A44" s="206"/>
      <c r="B44" s="207"/>
      <c r="C44" s="265"/>
      <c r="D44" s="213"/>
      <c r="E44" s="209"/>
      <c r="F44" s="209"/>
      <c r="G44" s="24"/>
      <c r="H44" s="46"/>
      <c r="I44" s="43"/>
      <c r="J44" s="43"/>
      <c r="K44" s="43"/>
      <c r="L44" s="43"/>
    </row>
    <row r="45" spans="1:18" s="210" customFormat="1" ht="25.5" x14ac:dyDescent="0.25">
      <c r="A45" s="206"/>
      <c r="B45" s="128">
        <f>COUNT($B$10:B44)+1</f>
        <v>7</v>
      </c>
      <c r="C45" s="212" t="s">
        <v>102</v>
      </c>
      <c r="D45" s="212"/>
      <c r="E45" s="209"/>
      <c r="F45" s="209"/>
      <c r="G45" s="24"/>
      <c r="H45" s="46"/>
      <c r="I45" s="43"/>
      <c r="J45" s="43"/>
      <c r="K45" s="43"/>
      <c r="L45" s="43"/>
      <c r="O45" s="368"/>
      <c r="R45" s="369"/>
    </row>
    <row r="46" spans="1:18" s="210" customFormat="1" ht="25.5" x14ac:dyDescent="0.25">
      <c r="A46" s="206"/>
      <c r="B46" s="207"/>
      <c r="C46" s="265" t="s">
        <v>103</v>
      </c>
      <c r="D46" s="370"/>
      <c r="E46" s="209"/>
      <c r="F46" s="209"/>
      <c r="G46" s="24"/>
      <c r="H46" s="46"/>
      <c r="I46" s="43"/>
      <c r="J46" s="43"/>
      <c r="K46" s="43"/>
      <c r="L46" s="43"/>
      <c r="O46" s="368"/>
      <c r="R46" s="369"/>
    </row>
    <row r="47" spans="1:18" ht="25.5" x14ac:dyDescent="0.2">
      <c r="A47" s="136"/>
      <c r="C47" s="266" t="s">
        <v>319</v>
      </c>
      <c r="D47" s="363"/>
      <c r="E47" s="292" t="s">
        <v>17</v>
      </c>
      <c r="F47" s="292"/>
      <c r="G47" s="24"/>
      <c r="H47" s="46">
        <f>F47*G47</f>
        <v>0</v>
      </c>
      <c r="K47" s="42"/>
      <c r="L47" s="42"/>
    </row>
    <row r="48" spans="1:18" ht="25.5" x14ac:dyDescent="0.2">
      <c r="A48" s="182"/>
      <c r="B48" s="183"/>
      <c r="C48" s="226" t="s">
        <v>524</v>
      </c>
      <c r="D48" s="335"/>
      <c r="E48" s="186" t="s">
        <v>17</v>
      </c>
      <c r="F48" s="217"/>
      <c r="G48" s="25"/>
      <c r="H48" s="47">
        <f>G48*F48</f>
        <v>0</v>
      </c>
      <c r="I48" s="42"/>
      <c r="J48" s="42"/>
      <c r="K48" s="42"/>
      <c r="L48" s="42"/>
      <c r="M48" s="363"/>
      <c r="N48" s="363"/>
      <c r="O48" s="265"/>
    </row>
    <row r="49" spans="1:18" s="152" customFormat="1" ht="8.25" customHeight="1" x14ac:dyDescent="0.25">
      <c r="A49" s="241"/>
      <c r="B49" s="128"/>
      <c r="C49" s="272"/>
      <c r="D49" s="260"/>
      <c r="E49" s="330"/>
      <c r="F49" s="330"/>
      <c r="G49" s="56"/>
      <c r="H49" s="83"/>
      <c r="I49" s="84"/>
      <c r="J49" s="84"/>
      <c r="K49" s="84"/>
      <c r="L49" s="84"/>
    </row>
    <row r="50" spans="1:18" s="152" customFormat="1" ht="45.95" customHeight="1" x14ac:dyDescent="0.25">
      <c r="A50" s="241"/>
      <c r="B50" s="207">
        <f>COUNT($B$11:B49)+1</f>
        <v>8</v>
      </c>
      <c r="C50" s="212" t="s">
        <v>204</v>
      </c>
      <c r="D50" s="203"/>
      <c r="E50" s="330"/>
      <c r="F50" s="330"/>
      <c r="G50" s="56"/>
      <c r="H50" s="83"/>
      <c r="I50" s="84"/>
      <c r="J50" s="84"/>
      <c r="K50" s="84"/>
      <c r="L50" s="84"/>
      <c r="O50" s="306"/>
    </row>
    <row r="51" spans="1:18" s="152" customFormat="1" ht="63.75" x14ac:dyDescent="0.25">
      <c r="A51" s="241"/>
      <c r="B51" s="128"/>
      <c r="C51" s="265" t="s">
        <v>152</v>
      </c>
      <c r="D51" s="205"/>
      <c r="E51" s="330"/>
      <c r="F51" s="330"/>
      <c r="G51" s="56"/>
      <c r="H51" s="83"/>
      <c r="I51" s="84"/>
      <c r="J51" s="84"/>
      <c r="K51" s="84"/>
      <c r="L51" s="84"/>
      <c r="O51" s="307"/>
    </row>
    <row r="52" spans="1:18" s="152" customFormat="1" x14ac:dyDescent="0.25">
      <c r="A52" s="241"/>
      <c r="B52" s="128"/>
      <c r="C52" s="295" t="s">
        <v>172</v>
      </c>
      <c r="D52" s="205"/>
      <c r="E52" s="330" t="s">
        <v>17</v>
      </c>
      <c r="F52" s="261"/>
      <c r="G52" s="56"/>
      <c r="H52" s="83">
        <f>F52*G52</f>
        <v>0</v>
      </c>
      <c r="I52" s="84"/>
      <c r="J52" s="84"/>
      <c r="K52" s="84"/>
      <c r="L52" s="86"/>
      <c r="O52" s="307"/>
    </row>
    <row r="53" spans="1:18" s="260" customFormat="1" x14ac:dyDescent="0.25">
      <c r="A53" s="284"/>
      <c r="B53" s="285"/>
      <c r="C53" s="226" t="s">
        <v>173</v>
      </c>
      <c r="D53" s="302"/>
      <c r="E53" s="414" t="s">
        <v>17</v>
      </c>
      <c r="F53" s="308"/>
      <c r="G53" s="58"/>
      <c r="H53" s="271">
        <f>G53*F53</f>
        <v>0</v>
      </c>
      <c r="I53" s="86"/>
      <c r="J53" s="86"/>
      <c r="K53" s="86"/>
      <c r="L53" s="86"/>
      <c r="O53" s="309"/>
    </row>
    <row r="54" spans="1:18" s="280" customFormat="1" ht="8.25" customHeight="1" x14ac:dyDescent="0.25">
      <c r="A54" s="278"/>
      <c r="B54" s="207"/>
      <c r="C54" s="287"/>
      <c r="D54" s="288"/>
      <c r="E54" s="289"/>
      <c r="F54" s="289"/>
      <c r="G54" s="62"/>
      <c r="H54" s="78"/>
      <c r="I54" s="79"/>
      <c r="J54" s="79"/>
      <c r="K54" s="79"/>
      <c r="L54" s="79"/>
      <c r="R54" s="290"/>
    </row>
    <row r="55" spans="1:18" s="280" customFormat="1" ht="43.7" customHeight="1" x14ac:dyDescent="0.25">
      <c r="A55" s="278"/>
      <c r="B55" s="207">
        <f>COUNT($B$11:B54)+1</f>
        <v>9</v>
      </c>
      <c r="C55" s="212" t="s">
        <v>278</v>
      </c>
      <c r="D55" s="203"/>
      <c r="E55" s="289"/>
      <c r="F55" s="289"/>
      <c r="G55" s="62"/>
      <c r="H55" s="78"/>
      <c r="I55" s="79"/>
      <c r="J55" s="79"/>
      <c r="K55" s="79"/>
      <c r="L55" s="79"/>
      <c r="N55" s="212"/>
      <c r="R55" s="290"/>
    </row>
    <row r="56" spans="1:18" s="280" customFormat="1" ht="25.5" x14ac:dyDescent="0.25">
      <c r="A56" s="278"/>
      <c r="B56" s="207"/>
      <c r="C56" s="265" t="s">
        <v>29</v>
      </c>
      <c r="D56" s="205"/>
      <c r="E56" s="279"/>
      <c r="F56" s="279"/>
      <c r="G56" s="62"/>
      <c r="H56" s="78"/>
      <c r="I56" s="79"/>
      <c r="J56" s="79"/>
      <c r="K56" s="79"/>
      <c r="L56" s="79"/>
      <c r="N56" s="265"/>
    </row>
    <row r="57" spans="1:18" s="280" customFormat="1" ht="25.5" x14ac:dyDescent="0.25">
      <c r="A57" s="310"/>
      <c r="B57" s="215"/>
      <c r="C57" s="226" t="s">
        <v>279</v>
      </c>
      <c r="D57" s="305"/>
      <c r="E57" s="308" t="s">
        <v>12</v>
      </c>
      <c r="F57" s="308">
        <v>1</v>
      </c>
      <c r="G57" s="65"/>
      <c r="H57" s="80">
        <f>G57*F57</f>
        <v>0</v>
      </c>
      <c r="I57" s="81"/>
      <c r="J57" s="81"/>
      <c r="K57" s="81"/>
      <c r="M57" s="265"/>
    </row>
    <row r="58" spans="1:18" ht="8.25" customHeight="1" x14ac:dyDescent="0.25">
      <c r="A58" s="136"/>
      <c r="C58" s="272"/>
      <c r="D58" s="191"/>
      <c r="E58" s="181"/>
      <c r="F58" s="181"/>
      <c r="G58" s="24"/>
      <c r="H58" s="46"/>
      <c r="I58" s="42"/>
      <c r="J58" s="42"/>
      <c r="K58" s="42"/>
      <c r="L58" s="280"/>
      <c r="M58" s="265"/>
      <c r="N58" s="280"/>
      <c r="R58"/>
    </row>
    <row r="59" spans="1:18" s="210" customFormat="1" ht="25.5" x14ac:dyDescent="0.2">
      <c r="A59" s="206"/>
      <c r="B59" s="128">
        <f>COUNT($B$8:B58)+1</f>
        <v>10</v>
      </c>
      <c r="C59" s="212" t="s">
        <v>133</v>
      </c>
      <c r="D59" s="212"/>
      <c r="E59" s="209"/>
      <c r="F59" s="209"/>
      <c r="G59" s="24"/>
      <c r="H59" s="46"/>
      <c r="I59" s="43"/>
      <c r="J59" s="43"/>
      <c r="K59" s="55"/>
      <c r="L59" s="43"/>
    </row>
    <row r="60" spans="1:18" s="210" customFormat="1" x14ac:dyDescent="0.2">
      <c r="A60" s="214"/>
      <c r="B60" s="215"/>
      <c r="C60" s="335"/>
      <c r="D60" s="335"/>
      <c r="E60" s="217" t="s">
        <v>12</v>
      </c>
      <c r="F60" s="217">
        <v>1</v>
      </c>
      <c r="G60" s="25"/>
      <c r="H60" s="47">
        <f>G60*F60</f>
        <v>0</v>
      </c>
      <c r="I60" s="43"/>
      <c r="J60" s="43"/>
      <c r="K60" s="55"/>
      <c r="L60" s="318"/>
    </row>
    <row r="61" spans="1:18" ht="8.25" customHeight="1" x14ac:dyDescent="0.25">
      <c r="A61" s="136"/>
      <c r="C61" s="272"/>
      <c r="D61" s="191"/>
      <c r="E61" s="181"/>
      <c r="F61" s="181"/>
      <c r="G61" s="24"/>
      <c r="H61" s="46"/>
      <c r="I61" s="42"/>
      <c r="J61" s="42"/>
      <c r="K61" s="42"/>
      <c r="L61" s="42"/>
      <c r="R61"/>
    </row>
    <row r="62" spans="1:18" s="232" customFormat="1" x14ac:dyDescent="0.2">
      <c r="A62" s="424"/>
      <c r="B62" s="128">
        <f>COUNT($B$8:B61)+1</f>
        <v>11</v>
      </c>
      <c r="C62" s="212" t="s">
        <v>57</v>
      </c>
      <c r="D62" s="291"/>
      <c r="E62" s="209"/>
      <c r="F62" s="209"/>
      <c r="G62" s="24"/>
      <c r="H62" s="46"/>
      <c r="I62" s="55"/>
      <c r="J62" s="55"/>
      <c r="K62" s="55"/>
      <c r="L62" s="55"/>
      <c r="O62" s="425"/>
    </row>
    <row r="63" spans="1:18" s="232" customFormat="1" ht="25.5" x14ac:dyDescent="0.25">
      <c r="A63" s="422"/>
      <c r="B63" s="423"/>
      <c r="C63" s="335" t="s">
        <v>43</v>
      </c>
      <c r="D63" s="335"/>
      <c r="E63" s="217" t="s">
        <v>12</v>
      </c>
      <c r="F63" s="217">
        <v>1</v>
      </c>
      <c r="G63" s="25"/>
      <c r="H63" s="47">
        <f>G63*F63</f>
        <v>0</v>
      </c>
      <c r="I63" s="55"/>
      <c r="J63" s="55"/>
      <c r="K63" s="55"/>
      <c r="L63" s="318"/>
      <c r="M63" s="426"/>
      <c r="N63" s="425"/>
      <c r="O63" s="315"/>
    </row>
    <row r="64" spans="1:18" ht="8.25" customHeight="1" x14ac:dyDescent="0.25">
      <c r="A64" s="136"/>
      <c r="C64" s="272"/>
      <c r="D64" s="191"/>
      <c r="E64" s="181"/>
      <c r="F64" s="181"/>
      <c r="G64" s="24"/>
      <c r="H64" s="46"/>
      <c r="I64" s="42"/>
      <c r="J64" s="42"/>
      <c r="K64" s="42"/>
      <c r="L64" s="42"/>
      <c r="R64"/>
    </row>
    <row r="65" spans="1:18" s="210" customFormat="1" x14ac:dyDescent="0.2">
      <c r="A65" s="206"/>
      <c r="B65" s="128">
        <f>COUNT($B$8:B64)+1</f>
        <v>12</v>
      </c>
      <c r="C65" s="212" t="s">
        <v>42</v>
      </c>
      <c r="D65" s="212"/>
      <c r="E65" s="209"/>
      <c r="F65" s="209"/>
      <c r="G65" s="24"/>
      <c r="H65" s="46"/>
      <c r="I65" s="43"/>
      <c r="J65" s="43"/>
      <c r="K65" s="55"/>
      <c r="L65" s="43"/>
    </row>
    <row r="66" spans="1:18" s="210" customFormat="1" ht="51" x14ac:dyDescent="0.2">
      <c r="A66" s="214"/>
      <c r="B66" s="215"/>
      <c r="C66" s="335" t="s">
        <v>104</v>
      </c>
      <c r="D66" s="335"/>
      <c r="E66" s="217" t="s">
        <v>12</v>
      </c>
      <c r="F66" s="217">
        <v>1</v>
      </c>
      <c r="G66" s="25"/>
      <c r="H66" s="47">
        <f>G66*F66</f>
        <v>0</v>
      </c>
      <c r="I66" s="43"/>
      <c r="J66" s="43"/>
      <c r="K66" s="55"/>
      <c r="L66" s="318"/>
    </row>
    <row r="67" spans="1:18" ht="8.25" customHeight="1" x14ac:dyDescent="0.25">
      <c r="A67" s="136"/>
      <c r="C67" s="272"/>
      <c r="D67" s="191"/>
      <c r="E67" s="181"/>
      <c r="F67" s="181"/>
      <c r="G67" s="24"/>
      <c r="H67" s="46"/>
      <c r="I67" s="42"/>
      <c r="J67" s="42"/>
      <c r="K67" s="42"/>
      <c r="L67" s="42"/>
      <c r="R67"/>
    </row>
    <row r="68" spans="1:18" s="210" customFormat="1" x14ac:dyDescent="0.2">
      <c r="A68" s="206"/>
      <c r="B68" s="128">
        <f>COUNT($B$8:B67)+1</f>
        <v>13</v>
      </c>
      <c r="C68" s="329" t="s">
        <v>13</v>
      </c>
      <c r="D68" s="212"/>
      <c r="E68" s="209"/>
      <c r="F68" s="209"/>
      <c r="G68" s="24"/>
      <c r="H68" s="46"/>
      <c r="I68" s="43"/>
      <c r="J68" s="43"/>
      <c r="K68" s="55"/>
      <c r="L68" s="43"/>
    </row>
    <row r="69" spans="1:18" s="210" customFormat="1" ht="51.75" thickBot="1" x14ac:dyDescent="0.25">
      <c r="A69" s="427"/>
      <c r="B69" s="428"/>
      <c r="C69" s="429" t="s">
        <v>113</v>
      </c>
      <c r="D69" s="338"/>
      <c r="E69" s="340" t="s">
        <v>12</v>
      </c>
      <c r="F69" s="385">
        <v>1</v>
      </c>
      <c r="G69" s="94"/>
      <c r="H69" s="95">
        <f>F69*G69</f>
        <v>0</v>
      </c>
      <c r="I69" s="43"/>
      <c r="J69" s="43"/>
      <c r="K69" s="55"/>
      <c r="L69" s="318"/>
    </row>
    <row r="70" spans="1:18" ht="17.25" thickTop="1" x14ac:dyDescent="0.3">
      <c r="A70" s="173"/>
      <c r="B70" s="174"/>
      <c r="C70" s="430"/>
      <c r="D70" s="386"/>
      <c r="E70" s="176"/>
      <c r="F70" s="176"/>
      <c r="G70" s="431" t="s">
        <v>15</v>
      </c>
      <c r="H70" s="96">
        <f>SUM(H12:H69)</f>
        <v>0</v>
      </c>
      <c r="I70" s="42"/>
      <c r="J70" s="42"/>
      <c r="K70" s="42"/>
    </row>
  </sheetData>
  <sheetProtection algorithmName="SHA-512" hashValue="SVXE0+SwrH0MDThcn70lN5ciL7hqCnpsbSPQKYDExNPmk+hcQjPT2lnUVaUV5bdFAvI8SvArbxC4unp3pEKpjQ==" saltValue="7ZpIbO6uqgQ8CbSQtdb1gw==" spinCount="100000" sheet="1"/>
  <pageMargins left="0.9055118110236221" right="0.31496062992125984" top="0.74803149606299213" bottom="0.74803149606299213" header="0.31496062992125984" footer="0.31496062992125984"/>
  <pageSetup paperSize="9" orientation="portrait" r:id="rId1"/>
  <headerFooter>
    <oddHeader>&amp;L&amp;"Arial Narrow,Navadno"&amp;8HIA, projektiranje strojnih inštalacij, s.p.</oddHeader>
    <oddFooter>&amp;L&amp;"Arial Narrow,Običajno"&amp;8Načrt strojnih inštalacij/PZI/št.nač. SA-59/22
Objekt: Lekarna TRNJE št. pr. 104/22&amp;R&amp;"Arial Narrow,Običajno"&amp;P/&amp;N</oddFooter>
  </headerFooter>
  <rowBreaks count="4" manualBreakCount="4">
    <brk id="16" max="7" man="1"/>
    <brk id="24" max="7" man="1"/>
    <brk id="33" max="7" man="1"/>
    <brk id="53"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510F4-CA57-48EC-8D02-671973F3201E}">
  <dimension ref="A1:R65"/>
  <sheetViews>
    <sheetView view="pageBreakPreview" topLeftCell="A53" zoomScaleNormal="100" zoomScaleSheetLayoutView="100" workbookViewId="0">
      <selection activeCell="H62" sqref="H62"/>
    </sheetView>
  </sheetViews>
  <sheetFormatPr defaultColWidth="9.140625" defaultRowHeight="12.75" x14ac:dyDescent="0.2"/>
  <cols>
    <col min="1" max="2" width="3.28515625" style="128" customWidth="1"/>
    <col min="3" max="3" width="38.7109375" style="129" customWidth="1"/>
    <col min="4" max="4" width="9.7109375" style="129" customWidth="1"/>
    <col min="5" max="5" width="4.7109375" style="130" customWidth="1"/>
    <col min="6" max="6" width="5.28515625" style="130" customWidth="1"/>
    <col min="7" max="8" width="10.7109375" style="210" customWidth="1"/>
    <col min="9" max="9" width="12.28515625" style="129" customWidth="1"/>
    <col min="10" max="10" width="9.140625" style="129"/>
    <col min="11" max="11" width="11.28515625" style="129" bestFit="1" customWidth="1"/>
    <col min="12" max="12" width="11.28515625" style="129" customWidth="1"/>
    <col min="13" max="13" width="9.140625" style="129"/>
    <col min="14" max="14" width="32.140625" style="129" customWidth="1"/>
    <col min="15" max="257" width="9.140625" style="129"/>
    <col min="258" max="258" width="3.7109375" style="129" customWidth="1"/>
    <col min="259" max="259" width="3.5703125" style="129" customWidth="1"/>
    <col min="260" max="260" width="40.140625" style="129" customWidth="1"/>
    <col min="261" max="261" width="6.28515625" style="129" customWidth="1"/>
    <col min="262" max="262" width="6.85546875" style="129" customWidth="1"/>
    <col min="263" max="263" width="10.42578125" style="129" customWidth="1"/>
    <col min="264" max="264" width="12.140625" style="129" customWidth="1"/>
    <col min="265" max="265" width="36.28515625" style="129" customWidth="1"/>
    <col min="266" max="513" width="9.140625" style="129"/>
    <col min="514" max="514" width="3.7109375" style="129" customWidth="1"/>
    <col min="515" max="515" width="3.5703125" style="129" customWidth="1"/>
    <col min="516" max="516" width="40.140625" style="129" customWidth="1"/>
    <col min="517" max="517" width="6.28515625" style="129" customWidth="1"/>
    <col min="518" max="518" width="6.85546875" style="129" customWidth="1"/>
    <col min="519" max="519" width="10.42578125" style="129" customWidth="1"/>
    <col min="520" max="520" width="12.140625" style="129" customWidth="1"/>
    <col min="521" max="521" width="36.28515625" style="129" customWidth="1"/>
    <col min="522" max="769" width="9.140625" style="129"/>
    <col min="770" max="770" width="3.7109375" style="129" customWidth="1"/>
    <col min="771" max="771" width="3.5703125" style="129" customWidth="1"/>
    <col min="772" max="772" width="40.140625" style="129" customWidth="1"/>
    <col min="773" max="773" width="6.28515625" style="129" customWidth="1"/>
    <col min="774" max="774" width="6.85546875" style="129" customWidth="1"/>
    <col min="775" max="775" width="10.42578125" style="129" customWidth="1"/>
    <col min="776" max="776" width="12.140625" style="129" customWidth="1"/>
    <col min="777" max="777" width="36.28515625" style="129" customWidth="1"/>
    <col min="778" max="1025" width="9.140625" style="129"/>
    <col min="1026" max="1026" width="3.7109375" style="129" customWidth="1"/>
    <col min="1027" max="1027" width="3.5703125" style="129" customWidth="1"/>
    <col min="1028" max="1028" width="40.140625" style="129" customWidth="1"/>
    <col min="1029" max="1029" width="6.28515625" style="129" customWidth="1"/>
    <col min="1030" max="1030" width="6.85546875" style="129" customWidth="1"/>
    <col min="1031" max="1031" width="10.42578125" style="129" customWidth="1"/>
    <col min="1032" max="1032" width="12.140625" style="129" customWidth="1"/>
    <col min="1033" max="1033" width="36.28515625" style="129" customWidth="1"/>
    <col min="1034" max="1281" width="9.140625" style="129"/>
    <col min="1282" max="1282" width="3.7109375" style="129" customWidth="1"/>
    <col min="1283" max="1283" width="3.5703125" style="129" customWidth="1"/>
    <col min="1284" max="1284" width="40.140625" style="129" customWidth="1"/>
    <col min="1285" max="1285" width="6.28515625" style="129" customWidth="1"/>
    <col min="1286" max="1286" width="6.85546875" style="129" customWidth="1"/>
    <col min="1287" max="1287" width="10.42578125" style="129" customWidth="1"/>
    <col min="1288" max="1288" width="12.140625" style="129" customWidth="1"/>
    <col min="1289" max="1289" width="36.28515625" style="129" customWidth="1"/>
    <col min="1290" max="1537" width="9.140625" style="129"/>
    <col min="1538" max="1538" width="3.7109375" style="129" customWidth="1"/>
    <col min="1539" max="1539" width="3.5703125" style="129" customWidth="1"/>
    <col min="1540" max="1540" width="40.140625" style="129" customWidth="1"/>
    <col min="1541" max="1541" width="6.28515625" style="129" customWidth="1"/>
    <col min="1542" max="1542" width="6.85546875" style="129" customWidth="1"/>
    <col min="1543" max="1543" width="10.42578125" style="129" customWidth="1"/>
    <col min="1544" max="1544" width="12.140625" style="129" customWidth="1"/>
    <col min="1545" max="1545" width="36.28515625" style="129" customWidth="1"/>
    <col min="1546" max="1793" width="9.140625" style="129"/>
    <col min="1794" max="1794" width="3.7109375" style="129" customWidth="1"/>
    <col min="1795" max="1795" width="3.5703125" style="129" customWidth="1"/>
    <col min="1796" max="1796" width="40.140625" style="129" customWidth="1"/>
    <col min="1797" max="1797" width="6.28515625" style="129" customWidth="1"/>
    <col min="1798" max="1798" width="6.85546875" style="129" customWidth="1"/>
    <col min="1799" max="1799" width="10.42578125" style="129" customWidth="1"/>
    <col min="1800" max="1800" width="12.140625" style="129" customWidth="1"/>
    <col min="1801" max="1801" width="36.28515625" style="129" customWidth="1"/>
    <col min="1802" max="2049" width="9.140625" style="129"/>
    <col min="2050" max="2050" width="3.7109375" style="129" customWidth="1"/>
    <col min="2051" max="2051" width="3.5703125" style="129" customWidth="1"/>
    <col min="2052" max="2052" width="40.140625" style="129" customWidth="1"/>
    <col min="2053" max="2053" width="6.28515625" style="129" customWidth="1"/>
    <col min="2054" max="2054" width="6.85546875" style="129" customWidth="1"/>
    <col min="2055" max="2055" width="10.42578125" style="129" customWidth="1"/>
    <col min="2056" max="2056" width="12.140625" style="129" customWidth="1"/>
    <col min="2057" max="2057" width="36.28515625" style="129" customWidth="1"/>
    <col min="2058" max="2305" width="9.140625" style="129"/>
    <col min="2306" max="2306" width="3.7109375" style="129" customWidth="1"/>
    <col min="2307" max="2307" width="3.5703125" style="129" customWidth="1"/>
    <col min="2308" max="2308" width="40.140625" style="129" customWidth="1"/>
    <col min="2309" max="2309" width="6.28515625" style="129" customWidth="1"/>
    <col min="2310" max="2310" width="6.85546875" style="129" customWidth="1"/>
    <col min="2311" max="2311" width="10.42578125" style="129" customWidth="1"/>
    <col min="2312" max="2312" width="12.140625" style="129" customWidth="1"/>
    <col min="2313" max="2313" width="36.28515625" style="129" customWidth="1"/>
    <col min="2314" max="2561" width="9.140625" style="129"/>
    <col min="2562" max="2562" width="3.7109375" style="129" customWidth="1"/>
    <col min="2563" max="2563" width="3.5703125" style="129" customWidth="1"/>
    <col min="2564" max="2564" width="40.140625" style="129" customWidth="1"/>
    <col min="2565" max="2565" width="6.28515625" style="129" customWidth="1"/>
    <col min="2566" max="2566" width="6.85546875" style="129" customWidth="1"/>
    <col min="2567" max="2567" width="10.42578125" style="129" customWidth="1"/>
    <col min="2568" max="2568" width="12.140625" style="129" customWidth="1"/>
    <col min="2569" max="2569" width="36.28515625" style="129" customWidth="1"/>
    <col min="2570" max="2817" width="9.140625" style="129"/>
    <col min="2818" max="2818" width="3.7109375" style="129" customWidth="1"/>
    <col min="2819" max="2819" width="3.5703125" style="129" customWidth="1"/>
    <col min="2820" max="2820" width="40.140625" style="129" customWidth="1"/>
    <col min="2821" max="2821" width="6.28515625" style="129" customWidth="1"/>
    <col min="2822" max="2822" width="6.85546875" style="129" customWidth="1"/>
    <col min="2823" max="2823" width="10.42578125" style="129" customWidth="1"/>
    <col min="2824" max="2824" width="12.140625" style="129" customWidth="1"/>
    <col min="2825" max="2825" width="36.28515625" style="129" customWidth="1"/>
    <col min="2826" max="3073" width="9.140625" style="129"/>
    <col min="3074" max="3074" width="3.7109375" style="129" customWidth="1"/>
    <col min="3075" max="3075" width="3.5703125" style="129" customWidth="1"/>
    <col min="3076" max="3076" width="40.140625" style="129" customWidth="1"/>
    <col min="3077" max="3077" width="6.28515625" style="129" customWidth="1"/>
    <col min="3078" max="3078" width="6.85546875" style="129" customWidth="1"/>
    <col min="3079" max="3079" width="10.42578125" style="129" customWidth="1"/>
    <col min="3080" max="3080" width="12.140625" style="129" customWidth="1"/>
    <col min="3081" max="3081" width="36.28515625" style="129" customWidth="1"/>
    <col min="3082" max="3329" width="9.140625" style="129"/>
    <col min="3330" max="3330" width="3.7109375" style="129" customWidth="1"/>
    <col min="3331" max="3331" width="3.5703125" style="129" customWidth="1"/>
    <col min="3332" max="3332" width="40.140625" style="129" customWidth="1"/>
    <col min="3333" max="3333" width="6.28515625" style="129" customWidth="1"/>
    <col min="3334" max="3334" width="6.85546875" style="129" customWidth="1"/>
    <col min="3335" max="3335" width="10.42578125" style="129" customWidth="1"/>
    <col min="3336" max="3336" width="12.140625" style="129" customWidth="1"/>
    <col min="3337" max="3337" width="36.28515625" style="129" customWidth="1"/>
    <col min="3338" max="3585" width="9.140625" style="129"/>
    <col min="3586" max="3586" width="3.7109375" style="129" customWidth="1"/>
    <col min="3587" max="3587" width="3.5703125" style="129" customWidth="1"/>
    <col min="3588" max="3588" width="40.140625" style="129" customWidth="1"/>
    <col min="3589" max="3589" width="6.28515625" style="129" customWidth="1"/>
    <col min="3590" max="3590" width="6.85546875" style="129" customWidth="1"/>
    <col min="3591" max="3591" width="10.42578125" style="129" customWidth="1"/>
    <col min="3592" max="3592" width="12.140625" style="129" customWidth="1"/>
    <col min="3593" max="3593" width="36.28515625" style="129" customWidth="1"/>
    <col min="3594" max="3841" width="9.140625" style="129"/>
    <col min="3842" max="3842" width="3.7109375" style="129" customWidth="1"/>
    <col min="3843" max="3843" width="3.5703125" style="129" customWidth="1"/>
    <col min="3844" max="3844" width="40.140625" style="129" customWidth="1"/>
    <col min="3845" max="3845" width="6.28515625" style="129" customWidth="1"/>
    <col min="3846" max="3846" width="6.85546875" style="129" customWidth="1"/>
    <col min="3847" max="3847" width="10.42578125" style="129" customWidth="1"/>
    <col min="3848" max="3848" width="12.140625" style="129" customWidth="1"/>
    <col min="3849" max="3849" width="36.28515625" style="129" customWidth="1"/>
    <col min="3850" max="4097" width="9.140625" style="129"/>
    <col min="4098" max="4098" width="3.7109375" style="129" customWidth="1"/>
    <col min="4099" max="4099" width="3.5703125" style="129" customWidth="1"/>
    <col min="4100" max="4100" width="40.140625" style="129" customWidth="1"/>
    <col min="4101" max="4101" width="6.28515625" style="129" customWidth="1"/>
    <col min="4102" max="4102" width="6.85546875" style="129" customWidth="1"/>
    <col min="4103" max="4103" width="10.42578125" style="129" customWidth="1"/>
    <col min="4104" max="4104" width="12.140625" style="129" customWidth="1"/>
    <col min="4105" max="4105" width="36.28515625" style="129" customWidth="1"/>
    <col min="4106" max="4353" width="9.140625" style="129"/>
    <col min="4354" max="4354" width="3.7109375" style="129" customWidth="1"/>
    <col min="4355" max="4355" width="3.5703125" style="129" customWidth="1"/>
    <col min="4356" max="4356" width="40.140625" style="129" customWidth="1"/>
    <col min="4357" max="4357" width="6.28515625" style="129" customWidth="1"/>
    <col min="4358" max="4358" width="6.85546875" style="129" customWidth="1"/>
    <col min="4359" max="4359" width="10.42578125" style="129" customWidth="1"/>
    <col min="4360" max="4360" width="12.140625" style="129" customWidth="1"/>
    <col min="4361" max="4361" width="36.28515625" style="129" customWidth="1"/>
    <col min="4362" max="4609" width="9.140625" style="129"/>
    <col min="4610" max="4610" width="3.7109375" style="129" customWidth="1"/>
    <col min="4611" max="4611" width="3.5703125" style="129" customWidth="1"/>
    <col min="4612" max="4612" width="40.140625" style="129" customWidth="1"/>
    <col min="4613" max="4613" width="6.28515625" style="129" customWidth="1"/>
    <col min="4614" max="4614" width="6.85546875" style="129" customWidth="1"/>
    <col min="4615" max="4615" width="10.42578125" style="129" customWidth="1"/>
    <col min="4616" max="4616" width="12.140625" style="129" customWidth="1"/>
    <col min="4617" max="4617" width="36.28515625" style="129" customWidth="1"/>
    <col min="4618" max="4865" width="9.140625" style="129"/>
    <col min="4866" max="4866" width="3.7109375" style="129" customWidth="1"/>
    <col min="4867" max="4867" width="3.5703125" style="129" customWidth="1"/>
    <col min="4868" max="4868" width="40.140625" style="129" customWidth="1"/>
    <col min="4869" max="4869" width="6.28515625" style="129" customWidth="1"/>
    <col min="4870" max="4870" width="6.85546875" style="129" customWidth="1"/>
    <col min="4871" max="4871" width="10.42578125" style="129" customWidth="1"/>
    <col min="4872" max="4872" width="12.140625" style="129" customWidth="1"/>
    <col min="4873" max="4873" width="36.28515625" style="129" customWidth="1"/>
    <col min="4874" max="5121" width="9.140625" style="129"/>
    <col min="5122" max="5122" width="3.7109375" style="129" customWidth="1"/>
    <col min="5123" max="5123" width="3.5703125" style="129" customWidth="1"/>
    <col min="5124" max="5124" width="40.140625" style="129" customWidth="1"/>
    <col min="5125" max="5125" width="6.28515625" style="129" customWidth="1"/>
    <col min="5126" max="5126" width="6.85546875" style="129" customWidth="1"/>
    <col min="5127" max="5127" width="10.42578125" style="129" customWidth="1"/>
    <col min="5128" max="5128" width="12.140625" style="129" customWidth="1"/>
    <col min="5129" max="5129" width="36.28515625" style="129" customWidth="1"/>
    <col min="5130" max="5377" width="9.140625" style="129"/>
    <col min="5378" max="5378" width="3.7109375" style="129" customWidth="1"/>
    <col min="5379" max="5379" width="3.5703125" style="129" customWidth="1"/>
    <col min="5380" max="5380" width="40.140625" style="129" customWidth="1"/>
    <col min="5381" max="5381" width="6.28515625" style="129" customWidth="1"/>
    <col min="5382" max="5382" width="6.85546875" style="129" customWidth="1"/>
    <col min="5383" max="5383" width="10.42578125" style="129" customWidth="1"/>
    <col min="5384" max="5384" width="12.140625" style="129" customWidth="1"/>
    <col min="5385" max="5385" width="36.28515625" style="129" customWidth="1"/>
    <col min="5386" max="5633" width="9.140625" style="129"/>
    <col min="5634" max="5634" width="3.7109375" style="129" customWidth="1"/>
    <col min="5635" max="5635" width="3.5703125" style="129" customWidth="1"/>
    <col min="5636" max="5636" width="40.140625" style="129" customWidth="1"/>
    <col min="5637" max="5637" width="6.28515625" style="129" customWidth="1"/>
    <col min="5638" max="5638" width="6.85546875" style="129" customWidth="1"/>
    <col min="5639" max="5639" width="10.42578125" style="129" customWidth="1"/>
    <col min="5640" max="5640" width="12.140625" style="129" customWidth="1"/>
    <col min="5641" max="5641" width="36.28515625" style="129" customWidth="1"/>
    <col min="5642" max="5889" width="9.140625" style="129"/>
    <col min="5890" max="5890" width="3.7109375" style="129" customWidth="1"/>
    <col min="5891" max="5891" width="3.5703125" style="129" customWidth="1"/>
    <col min="5892" max="5892" width="40.140625" style="129" customWidth="1"/>
    <col min="5893" max="5893" width="6.28515625" style="129" customWidth="1"/>
    <col min="5894" max="5894" width="6.85546875" style="129" customWidth="1"/>
    <col min="5895" max="5895" width="10.42578125" style="129" customWidth="1"/>
    <col min="5896" max="5896" width="12.140625" style="129" customWidth="1"/>
    <col min="5897" max="5897" width="36.28515625" style="129" customWidth="1"/>
    <col min="5898" max="6145" width="9.140625" style="129"/>
    <col min="6146" max="6146" width="3.7109375" style="129" customWidth="1"/>
    <col min="6147" max="6147" width="3.5703125" style="129" customWidth="1"/>
    <col min="6148" max="6148" width="40.140625" style="129" customWidth="1"/>
    <col min="6149" max="6149" width="6.28515625" style="129" customWidth="1"/>
    <col min="6150" max="6150" width="6.85546875" style="129" customWidth="1"/>
    <col min="6151" max="6151" width="10.42578125" style="129" customWidth="1"/>
    <col min="6152" max="6152" width="12.140625" style="129" customWidth="1"/>
    <col min="6153" max="6153" width="36.28515625" style="129" customWidth="1"/>
    <col min="6154" max="6401" width="9.140625" style="129"/>
    <col min="6402" max="6402" width="3.7109375" style="129" customWidth="1"/>
    <col min="6403" max="6403" width="3.5703125" style="129" customWidth="1"/>
    <col min="6404" max="6404" width="40.140625" style="129" customWidth="1"/>
    <col min="6405" max="6405" width="6.28515625" style="129" customWidth="1"/>
    <col min="6406" max="6406" width="6.85546875" style="129" customWidth="1"/>
    <col min="6407" max="6407" width="10.42578125" style="129" customWidth="1"/>
    <col min="6408" max="6408" width="12.140625" style="129" customWidth="1"/>
    <col min="6409" max="6409" width="36.28515625" style="129" customWidth="1"/>
    <col min="6410" max="6657" width="9.140625" style="129"/>
    <col min="6658" max="6658" width="3.7109375" style="129" customWidth="1"/>
    <col min="6659" max="6659" width="3.5703125" style="129" customWidth="1"/>
    <col min="6660" max="6660" width="40.140625" style="129" customWidth="1"/>
    <col min="6661" max="6661" width="6.28515625" style="129" customWidth="1"/>
    <col min="6662" max="6662" width="6.85546875" style="129" customWidth="1"/>
    <col min="6663" max="6663" width="10.42578125" style="129" customWidth="1"/>
    <col min="6664" max="6664" width="12.140625" style="129" customWidth="1"/>
    <col min="6665" max="6665" width="36.28515625" style="129" customWidth="1"/>
    <col min="6666" max="6913" width="9.140625" style="129"/>
    <col min="6914" max="6914" width="3.7109375" style="129" customWidth="1"/>
    <col min="6915" max="6915" width="3.5703125" style="129" customWidth="1"/>
    <col min="6916" max="6916" width="40.140625" style="129" customWidth="1"/>
    <col min="6917" max="6917" width="6.28515625" style="129" customWidth="1"/>
    <col min="6918" max="6918" width="6.85546875" style="129" customWidth="1"/>
    <col min="6919" max="6919" width="10.42578125" style="129" customWidth="1"/>
    <col min="6920" max="6920" width="12.140625" style="129" customWidth="1"/>
    <col min="6921" max="6921" width="36.28515625" style="129" customWidth="1"/>
    <col min="6922" max="7169" width="9.140625" style="129"/>
    <col min="7170" max="7170" width="3.7109375" style="129" customWidth="1"/>
    <col min="7171" max="7171" width="3.5703125" style="129" customWidth="1"/>
    <col min="7172" max="7172" width="40.140625" style="129" customWidth="1"/>
    <col min="7173" max="7173" width="6.28515625" style="129" customWidth="1"/>
    <col min="7174" max="7174" width="6.85546875" style="129" customWidth="1"/>
    <col min="7175" max="7175" width="10.42578125" style="129" customWidth="1"/>
    <col min="7176" max="7176" width="12.140625" style="129" customWidth="1"/>
    <col min="7177" max="7177" width="36.28515625" style="129" customWidth="1"/>
    <col min="7178" max="7425" width="9.140625" style="129"/>
    <col min="7426" max="7426" width="3.7109375" style="129" customWidth="1"/>
    <col min="7427" max="7427" width="3.5703125" style="129" customWidth="1"/>
    <col min="7428" max="7428" width="40.140625" style="129" customWidth="1"/>
    <col min="7429" max="7429" width="6.28515625" style="129" customWidth="1"/>
    <col min="7430" max="7430" width="6.85546875" style="129" customWidth="1"/>
    <col min="7431" max="7431" width="10.42578125" style="129" customWidth="1"/>
    <col min="7432" max="7432" width="12.140625" style="129" customWidth="1"/>
    <col min="7433" max="7433" width="36.28515625" style="129" customWidth="1"/>
    <col min="7434" max="7681" width="9.140625" style="129"/>
    <col min="7682" max="7682" width="3.7109375" style="129" customWidth="1"/>
    <col min="7683" max="7683" width="3.5703125" style="129" customWidth="1"/>
    <col min="7684" max="7684" width="40.140625" style="129" customWidth="1"/>
    <col min="7685" max="7685" width="6.28515625" style="129" customWidth="1"/>
    <col min="7686" max="7686" width="6.85546875" style="129" customWidth="1"/>
    <col min="7687" max="7687" width="10.42578125" style="129" customWidth="1"/>
    <col min="7688" max="7688" width="12.140625" style="129" customWidth="1"/>
    <col min="7689" max="7689" width="36.28515625" style="129" customWidth="1"/>
    <col min="7690" max="7937" width="9.140625" style="129"/>
    <col min="7938" max="7938" width="3.7109375" style="129" customWidth="1"/>
    <col min="7939" max="7939" width="3.5703125" style="129" customWidth="1"/>
    <col min="7940" max="7940" width="40.140625" style="129" customWidth="1"/>
    <col min="7941" max="7941" width="6.28515625" style="129" customWidth="1"/>
    <col min="7942" max="7942" width="6.85546875" style="129" customWidth="1"/>
    <col min="7943" max="7943" width="10.42578125" style="129" customWidth="1"/>
    <col min="7944" max="7944" width="12.140625" style="129" customWidth="1"/>
    <col min="7945" max="7945" width="36.28515625" style="129" customWidth="1"/>
    <col min="7946" max="8193" width="9.140625" style="129"/>
    <col min="8194" max="8194" width="3.7109375" style="129" customWidth="1"/>
    <col min="8195" max="8195" width="3.5703125" style="129" customWidth="1"/>
    <col min="8196" max="8196" width="40.140625" style="129" customWidth="1"/>
    <col min="8197" max="8197" width="6.28515625" style="129" customWidth="1"/>
    <col min="8198" max="8198" width="6.85546875" style="129" customWidth="1"/>
    <col min="8199" max="8199" width="10.42578125" style="129" customWidth="1"/>
    <col min="8200" max="8200" width="12.140625" style="129" customWidth="1"/>
    <col min="8201" max="8201" width="36.28515625" style="129" customWidth="1"/>
    <col min="8202" max="8449" width="9.140625" style="129"/>
    <col min="8450" max="8450" width="3.7109375" style="129" customWidth="1"/>
    <col min="8451" max="8451" width="3.5703125" style="129" customWidth="1"/>
    <col min="8452" max="8452" width="40.140625" style="129" customWidth="1"/>
    <col min="8453" max="8453" width="6.28515625" style="129" customWidth="1"/>
    <col min="8454" max="8454" width="6.85546875" style="129" customWidth="1"/>
    <col min="8455" max="8455" width="10.42578125" style="129" customWidth="1"/>
    <col min="8456" max="8456" width="12.140625" style="129" customWidth="1"/>
    <col min="8457" max="8457" width="36.28515625" style="129" customWidth="1"/>
    <col min="8458" max="8705" width="9.140625" style="129"/>
    <col min="8706" max="8706" width="3.7109375" style="129" customWidth="1"/>
    <col min="8707" max="8707" width="3.5703125" style="129" customWidth="1"/>
    <col min="8708" max="8708" width="40.140625" style="129" customWidth="1"/>
    <col min="8709" max="8709" width="6.28515625" style="129" customWidth="1"/>
    <col min="8710" max="8710" width="6.85546875" style="129" customWidth="1"/>
    <col min="8711" max="8711" width="10.42578125" style="129" customWidth="1"/>
    <col min="8712" max="8712" width="12.140625" style="129" customWidth="1"/>
    <col min="8713" max="8713" width="36.28515625" style="129" customWidth="1"/>
    <col min="8714" max="8961" width="9.140625" style="129"/>
    <col min="8962" max="8962" width="3.7109375" style="129" customWidth="1"/>
    <col min="8963" max="8963" width="3.5703125" style="129" customWidth="1"/>
    <col min="8964" max="8964" width="40.140625" style="129" customWidth="1"/>
    <col min="8965" max="8965" width="6.28515625" style="129" customWidth="1"/>
    <col min="8966" max="8966" width="6.85546875" style="129" customWidth="1"/>
    <col min="8967" max="8967" width="10.42578125" style="129" customWidth="1"/>
    <col min="8968" max="8968" width="12.140625" style="129" customWidth="1"/>
    <col min="8969" max="8969" width="36.28515625" style="129" customWidth="1"/>
    <col min="8970" max="9217" width="9.140625" style="129"/>
    <col min="9218" max="9218" width="3.7109375" style="129" customWidth="1"/>
    <col min="9219" max="9219" width="3.5703125" style="129" customWidth="1"/>
    <col min="9220" max="9220" width="40.140625" style="129" customWidth="1"/>
    <col min="9221" max="9221" width="6.28515625" style="129" customWidth="1"/>
    <col min="9222" max="9222" width="6.85546875" style="129" customWidth="1"/>
    <col min="9223" max="9223" width="10.42578125" style="129" customWidth="1"/>
    <col min="9224" max="9224" width="12.140625" style="129" customWidth="1"/>
    <col min="9225" max="9225" width="36.28515625" style="129" customWidth="1"/>
    <col min="9226" max="9473" width="9.140625" style="129"/>
    <col min="9474" max="9474" width="3.7109375" style="129" customWidth="1"/>
    <col min="9475" max="9475" width="3.5703125" style="129" customWidth="1"/>
    <col min="9476" max="9476" width="40.140625" style="129" customWidth="1"/>
    <col min="9477" max="9477" width="6.28515625" style="129" customWidth="1"/>
    <col min="9478" max="9478" width="6.85546875" style="129" customWidth="1"/>
    <col min="9479" max="9479" width="10.42578125" style="129" customWidth="1"/>
    <col min="9480" max="9480" width="12.140625" style="129" customWidth="1"/>
    <col min="9481" max="9481" width="36.28515625" style="129" customWidth="1"/>
    <col min="9482" max="9729" width="9.140625" style="129"/>
    <col min="9730" max="9730" width="3.7109375" style="129" customWidth="1"/>
    <col min="9731" max="9731" width="3.5703125" style="129" customWidth="1"/>
    <col min="9732" max="9732" width="40.140625" style="129" customWidth="1"/>
    <col min="9733" max="9733" width="6.28515625" style="129" customWidth="1"/>
    <col min="9734" max="9734" width="6.85546875" style="129" customWidth="1"/>
    <col min="9735" max="9735" width="10.42578125" style="129" customWidth="1"/>
    <col min="9736" max="9736" width="12.140625" style="129" customWidth="1"/>
    <col min="9737" max="9737" width="36.28515625" style="129" customWidth="1"/>
    <col min="9738" max="9985" width="9.140625" style="129"/>
    <col min="9986" max="9986" width="3.7109375" style="129" customWidth="1"/>
    <col min="9987" max="9987" width="3.5703125" style="129" customWidth="1"/>
    <col min="9988" max="9988" width="40.140625" style="129" customWidth="1"/>
    <col min="9989" max="9989" width="6.28515625" style="129" customWidth="1"/>
    <col min="9990" max="9990" width="6.85546875" style="129" customWidth="1"/>
    <col min="9991" max="9991" width="10.42578125" style="129" customWidth="1"/>
    <col min="9992" max="9992" width="12.140625" style="129" customWidth="1"/>
    <col min="9993" max="9993" width="36.28515625" style="129" customWidth="1"/>
    <col min="9994" max="10241" width="9.140625" style="129"/>
    <col min="10242" max="10242" width="3.7109375" style="129" customWidth="1"/>
    <col min="10243" max="10243" width="3.5703125" style="129" customWidth="1"/>
    <col min="10244" max="10244" width="40.140625" style="129" customWidth="1"/>
    <col min="10245" max="10245" width="6.28515625" style="129" customWidth="1"/>
    <col min="10246" max="10246" width="6.85546875" style="129" customWidth="1"/>
    <col min="10247" max="10247" width="10.42578125" style="129" customWidth="1"/>
    <col min="10248" max="10248" width="12.140625" style="129" customWidth="1"/>
    <col min="10249" max="10249" width="36.28515625" style="129" customWidth="1"/>
    <col min="10250" max="10497" width="9.140625" style="129"/>
    <col min="10498" max="10498" width="3.7109375" style="129" customWidth="1"/>
    <col min="10499" max="10499" width="3.5703125" style="129" customWidth="1"/>
    <col min="10500" max="10500" width="40.140625" style="129" customWidth="1"/>
    <col min="10501" max="10501" width="6.28515625" style="129" customWidth="1"/>
    <col min="10502" max="10502" width="6.85546875" style="129" customWidth="1"/>
    <col min="10503" max="10503" width="10.42578125" style="129" customWidth="1"/>
    <col min="10504" max="10504" width="12.140625" style="129" customWidth="1"/>
    <col min="10505" max="10505" width="36.28515625" style="129" customWidth="1"/>
    <col min="10506" max="10753" width="9.140625" style="129"/>
    <col min="10754" max="10754" width="3.7109375" style="129" customWidth="1"/>
    <col min="10755" max="10755" width="3.5703125" style="129" customWidth="1"/>
    <col min="10756" max="10756" width="40.140625" style="129" customWidth="1"/>
    <col min="10757" max="10757" width="6.28515625" style="129" customWidth="1"/>
    <col min="10758" max="10758" width="6.85546875" style="129" customWidth="1"/>
    <col min="10759" max="10759" width="10.42578125" style="129" customWidth="1"/>
    <col min="10760" max="10760" width="12.140625" style="129" customWidth="1"/>
    <col min="10761" max="10761" width="36.28515625" style="129" customWidth="1"/>
    <col min="10762" max="11009" width="9.140625" style="129"/>
    <col min="11010" max="11010" width="3.7109375" style="129" customWidth="1"/>
    <col min="11011" max="11011" width="3.5703125" style="129" customWidth="1"/>
    <col min="11012" max="11012" width="40.140625" style="129" customWidth="1"/>
    <col min="11013" max="11013" width="6.28515625" style="129" customWidth="1"/>
    <col min="11014" max="11014" width="6.85546875" style="129" customWidth="1"/>
    <col min="11015" max="11015" width="10.42578125" style="129" customWidth="1"/>
    <col min="11016" max="11016" width="12.140625" style="129" customWidth="1"/>
    <col min="11017" max="11017" width="36.28515625" style="129" customWidth="1"/>
    <col min="11018" max="11265" width="9.140625" style="129"/>
    <col min="11266" max="11266" width="3.7109375" style="129" customWidth="1"/>
    <col min="11267" max="11267" width="3.5703125" style="129" customWidth="1"/>
    <col min="11268" max="11268" width="40.140625" style="129" customWidth="1"/>
    <col min="11269" max="11269" width="6.28515625" style="129" customWidth="1"/>
    <col min="11270" max="11270" width="6.85546875" style="129" customWidth="1"/>
    <col min="11271" max="11271" width="10.42578125" style="129" customWidth="1"/>
    <col min="11272" max="11272" width="12.140625" style="129" customWidth="1"/>
    <col min="11273" max="11273" width="36.28515625" style="129" customWidth="1"/>
    <col min="11274" max="11521" width="9.140625" style="129"/>
    <col min="11522" max="11522" width="3.7109375" style="129" customWidth="1"/>
    <col min="11523" max="11523" width="3.5703125" style="129" customWidth="1"/>
    <col min="11524" max="11524" width="40.140625" style="129" customWidth="1"/>
    <col min="11525" max="11525" width="6.28515625" style="129" customWidth="1"/>
    <col min="11526" max="11526" width="6.85546875" style="129" customWidth="1"/>
    <col min="11527" max="11527" width="10.42578125" style="129" customWidth="1"/>
    <col min="11528" max="11528" width="12.140625" style="129" customWidth="1"/>
    <col min="11529" max="11529" width="36.28515625" style="129" customWidth="1"/>
    <col min="11530" max="11777" width="9.140625" style="129"/>
    <col min="11778" max="11778" width="3.7109375" style="129" customWidth="1"/>
    <col min="11779" max="11779" width="3.5703125" style="129" customWidth="1"/>
    <col min="11780" max="11780" width="40.140625" style="129" customWidth="1"/>
    <col min="11781" max="11781" width="6.28515625" style="129" customWidth="1"/>
    <col min="11782" max="11782" width="6.85546875" style="129" customWidth="1"/>
    <col min="11783" max="11783" width="10.42578125" style="129" customWidth="1"/>
    <col min="11784" max="11784" width="12.140625" style="129" customWidth="1"/>
    <col min="11785" max="11785" width="36.28515625" style="129" customWidth="1"/>
    <col min="11786" max="12033" width="9.140625" style="129"/>
    <col min="12034" max="12034" width="3.7109375" style="129" customWidth="1"/>
    <col min="12035" max="12035" width="3.5703125" style="129" customWidth="1"/>
    <col min="12036" max="12036" width="40.140625" style="129" customWidth="1"/>
    <col min="12037" max="12037" width="6.28515625" style="129" customWidth="1"/>
    <col min="12038" max="12038" width="6.85546875" style="129" customWidth="1"/>
    <col min="12039" max="12039" width="10.42578125" style="129" customWidth="1"/>
    <col min="12040" max="12040" width="12.140625" style="129" customWidth="1"/>
    <col min="12041" max="12041" width="36.28515625" style="129" customWidth="1"/>
    <col min="12042" max="12289" width="9.140625" style="129"/>
    <col min="12290" max="12290" width="3.7109375" style="129" customWidth="1"/>
    <col min="12291" max="12291" width="3.5703125" style="129" customWidth="1"/>
    <col min="12292" max="12292" width="40.140625" style="129" customWidth="1"/>
    <col min="12293" max="12293" width="6.28515625" style="129" customWidth="1"/>
    <col min="12294" max="12294" width="6.85546875" style="129" customWidth="1"/>
    <col min="12295" max="12295" width="10.42578125" style="129" customWidth="1"/>
    <col min="12296" max="12296" width="12.140625" style="129" customWidth="1"/>
    <col min="12297" max="12297" width="36.28515625" style="129" customWidth="1"/>
    <col min="12298" max="12545" width="9.140625" style="129"/>
    <col min="12546" max="12546" width="3.7109375" style="129" customWidth="1"/>
    <col min="12547" max="12547" width="3.5703125" style="129" customWidth="1"/>
    <col min="12548" max="12548" width="40.140625" style="129" customWidth="1"/>
    <col min="12549" max="12549" width="6.28515625" style="129" customWidth="1"/>
    <col min="12550" max="12550" width="6.85546875" style="129" customWidth="1"/>
    <col min="12551" max="12551" width="10.42578125" style="129" customWidth="1"/>
    <col min="12552" max="12552" width="12.140625" style="129" customWidth="1"/>
    <col min="12553" max="12553" width="36.28515625" style="129" customWidth="1"/>
    <col min="12554" max="12801" width="9.140625" style="129"/>
    <col min="12802" max="12802" width="3.7109375" style="129" customWidth="1"/>
    <col min="12803" max="12803" width="3.5703125" style="129" customWidth="1"/>
    <col min="12804" max="12804" width="40.140625" style="129" customWidth="1"/>
    <col min="12805" max="12805" width="6.28515625" style="129" customWidth="1"/>
    <col min="12806" max="12806" width="6.85546875" style="129" customWidth="1"/>
    <col min="12807" max="12807" width="10.42578125" style="129" customWidth="1"/>
    <col min="12808" max="12808" width="12.140625" style="129" customWidth="1"/>
    <col min="12809" max="12809" width="36.28515625" style="129" customWidth="1"/>
    <col min="12810" max="13057" width="9.140625" style="129"/>
    <col min="13058" max="13058" width="3.7109375" style="129" customWidth="1"/>
    <col min="13059" max="13059" width="3.5703125" style="129" customWidth="1"/>
    <col min="13060" max="13060" width="40.140625" style="129" customWidth="1"/>
    <col min="13061" max="13061" width="6.28515625" style="129" customWidth="1"/>
    <col min="13062" max="13062" width="6.85546875" style="129" customWidth="1"/>
    <col min="13063" max="13063" width="10.42578125" style="129" customWidth="1"/>
    <col min="13064" max="13064" width="12.140625" style="129" customWidth="1"/>
    <col min="13065" max="13065" width="36.28515625" style="129" customWidth="1"/>
    <col min="13066" max="13313" width="9.140625" style="129"/>
    <col min="13314" max="13314" width="3.7109375" style="129" customWidth="1"/>
    <col min="13315" max="13315" width="3.5703125" style="129" customWidth="1"/>
    <col min="13316" max="13316" width="40.140625" style="129" customWidth="1"/>
    <col min="13317" max="13317" width="6.28515625" style="129" customWidth="1"/>
    <col min="13318" max="13318" width="6.85546875" style="129" customWidth="1"/>
    <col min="13319" max="13319" width="10.42578125" style="129" customWidth="1"/>
    <col min="13320" max="13320" width="12.140625" style="129" customWidth="1"/>
    <col min="13321" max="13321" width="36.28515625" style="129" customWidth="1"/>
    <col min="13322" max="13569" width="9.140625" style="129"/>
    <col min="13570" max="13570" width="3.7109375" style="129" customWidth="1"/>
    <col min="13571" max="13571" width="3.5703125" style="129" customWidth="1"/>
    <col min="13572" max="13572" width="40.140625" style="129" customWidth="1"/>
    <col min="13573" max="13573" width="6.28515625" style="129" customWidth="1"/>
    <col min="13574" max="13574" width="6.85546875" style="129" customWidth="1"/>
    <col min="13575" max="13575" width="10.42578125" style="129" customWidth="1"/>
    <col min="13576" max="13576" width="12.140625" style="129" customWidth="1"/>
    <col min="13577" max="13577" width="36.28515625" style="129" customWidth="1"/>
    <col min="13578" max="13825" width="9.140625" style="129"/>
    <col min="13826" max="13826" width="3.7109375" style="129" customWidth="1"/>
    <col min="13827" max="13827" width="3.5703125" style="129" customWidth="1"/>
    <col min="13828" max="13828" width="40.140625" style="129" customWidth="1"/>
    <col min="13829" max="13829" width="6.28515625" style="129" customWidth="1"/>
    <col min="13830" max="13830" width="6.85546875" style="129" customWidth="1"/>
    <col min="13831" max="13831" width="10.42578125" style="129" customWidth="1"/>
    <col min="13832" max="13832" width="12.140625" style="129" customWidth="1"/>
    <col min="13833" max="13833" width="36.28515625" style="129" customWidth="1"/>
    <col min="13834" max="14081" width="9.140625" style="129"/>
    <col min="14082" max="14082" width="3.7109375" style="129" customWidth="1"/>
    <col min="14083" max="14083" width="3.5703125" style="129" customWidth="1"/>
    <col min="14084" max="14084" width="40.140625" style="129" customWidth="1"/>
    <col min="14085" max="14085" width="6.28515625" style="129" customWidth="1"/>
    <col min="14086" max="14086" width="6.85546875" style="129" customWidth="1"/>
    <col min="14087" max="14087" width="10.42578125" style="129" customWidth="1"/>
    <col min="14088" max="14088" width="12.140625" style="129" customWidth="1"/>
    <col min="14089" max="14089" width="36.28515625" style="129" customWidth="1"/>
    <col min="14090" max="14337" width="9.140625" style="129"/>
    <col min="14338" max="14338" width="3.7109375" style="129" customWidth="1"/>
    <col min="14339" max="14339" width="3.5703125" style="129" customWidth="1"/>
    <col min="14340" max="14340" width="40.140625" style="129" customWidth="1"/>
    <col min="14341" max="14341" width="6.28515625" style="129" customWidth="1"/>
    <col min="14342" max="14342" width="6.85546875" style="129" customWidth="1"/>
    <col min="14343" max="14343" width="10.42578125" style="129" customWidth="1"/>
    <col min="14344" max="14344" width="12.140625" style="129" customWidth="1"/>
    <col min="14345" max="14345" width="36.28515625" style="129" customWidth="1"/>
    <col min="14346" max="14593" width="9.140625" style="129"/>
    <col min="14594" max="14594" width="3.7109375" style="129" customWidth="1"/>
    <col min="14595" max="14595" width="3.5703125" style="129" customWidth="1"/>
    <col min="14596" max="14596" width="40.140625" style="129" customWidth="1"/>
    <col min="14597" max="14597" width="6.28515625" style="129" customWidth="1"/>
    <col min="14598" max="14598" width="6.85546875" style="129" customWidth="1"/>
    <col min="14599" max="14599" width="10.42578125" style="129" customWidth="1"/>
    <col min="14600" max="14600" width="12.140625" style="129" customWidth="1"/>
    <col min="14601" max="14601" width="36.28515625" style="129" customWidth="1"/>
    <col min="14602" max="14849" width="9.140625" style="129"/>
    <col min="14850" max="14850" width="3.7109375" style="129" customWidth="1"/>
    <col min="14851" max="14851" width="3.5703125" style="129" customWidth="1"/>
    <col min="14852" max="14852" width="40.140625" style="129" customWidth="1"/>
    <col min="14853" max="14853" width="6.28515625" style="129" customWidth="1"/>
    <col min="14854" max="14854" width="6.85546875" style="129" customWidth="1"/>
    <col min="14855" max="14855" width="10.42578125" style="129" customWidth="1"/>
    <col min="14856" max="14856" width="12.140625" style="129" customWidth="1"/>
    <col min="14857" max="14857" width="36.28515625" style="129" customWidth="1"/>
    <col min="14858" max="15105" width="9.140625" style="129"/>
    <col min="15106" max="15106" width="3.7109375" style="129" customWidth="1"/>
    <col min="15107" max="15107" width="3.5703125" style="129" customWidth="1"/>
    <col min="15108" max="15108" width="40.140625" style="129" customWidth="1"/>
    <col min="15109" max="15109" width="6.28515625" style="129" customWidth="1"/>
    <col min="15110" max="15110" width="6.85546875" style="129" customWidth="1"/>
    <col min="15111" max="15111" width="10.42578125" style="129" customWidth="1"/>
    <col min="15112" max="15112" width="12.140625" style="129" customWidth="1"/>
    <col min="15113" max="15113" width="36.28515625" style="129" customWidth="1"/>
    <col min="15114" max="15361" width="9.140625" style="129"/>
    <col min="15362" max="15362" width="3.7109375" style="129" customWidth="1"/>
    <col min="15363" max="15363" width="3.5703125" style="129" customWidth="1"/>
    <col min="15364" max="15364" width="40.140625" style="129" customWidth="1"/>
    <col min="15365" max="15365" width="6.28515625" style="129" customWidth="1"/>
    <col min="15366" max="15366" width="6.85546875" style="129" customWidth="1"/>
    <col min="15367" max="15367" width="10.42578125" style="129" customWidth="1"/>
    <col min="15368" max="15368" width="12.140625" style="129" customWidth="1"/>
    <col min="15369" max="15369" width="36.28515625" style="129" customWidth="1"/>
    <col min="15370" max="15617" width="9.140625" style="129"/>
    <col min="15618" max="15618" width="3.7109375" style="129" customWidth="1"/>
    <col min="15619" max="15619" width="3.5703125" style="129" customWidth="1"/>
    <col min="15620" max="15620" width="40.140625" style="129" customWidth="1"/>
    <col min="15621" max="15621" width="6.28515625" style="129" customWidth="1"/>
    <col min="15622" max="15622" width="6.85546875" style="129" customWidth="1"/>
    <col min="15623" max="15623" width="10.42578125" style="129" customWidth="1"/>
    <col min="15624" max="15624" width="12.140625" style="129" customWidth="1"/>
    <col min="15625" max="15625" width="36.28515625" style="129" customWidth="1"/>
    <col min="15626" max="15873" width="9.140625" style="129"/>
    <col min="15874" max="15874" width="3.7109375" style="129" customWidth="1"/>
    <col min="15875" max="15875" width="3.5703125" style="129" customWidth="1"/>
    <col min="15876" max="15876" width="40.140625" style="129" customWidth="1"/>
    <col min="15877" max="15877" width="6.28515625" style="129" customWidth="1"/>
    <col min="15878" max="15878" width="6.85546875" style="129" customWidth="1"/>
    <col min="15879" max="15879" width="10.42578125" style="129" customWidth="1"/>
    <col min="15880" max="15880" width="12.140625" style="129" customWidth="1"/>
    <col min="15881" max="15881" width="36.28515625" style="129" customWidth="1"/>
    <col min="15882" max="16129" width="9.140625" style="129"/>
    <col min="16130" max="16130" width="3.7109375" style="129" customWidth="1"/>
    <col min="16131" max="16131" width="3.5703125" style="129" customWidth="1"/>
    <col min="16132" max="16132" width="40.140625" style="129" customWidth="1"/>
    <col min="16133" max="16133" width="6.28515625" style="129" customWidth="1"/>
    <col min="16134" max="16134" width="6.85546875" style="129" customWidth="1"/>
    <col min="16135" max="16135" width="10.42578125" style="129" customWidth="1"/>
    <col min="16136" max="16136" width="12.140625" style="129" customWidth="1"/>
    <col min="16137" max="16137" width="36.28515625" style="129" customWidth="1"/>
    <col min="16138" max="16384" width="9.140625" style="129"/>
  </cols>
  <sheetData>
    <row r="1" spans="1:18" x14ac:dyDescent="0.2">
      <c r="A1" s="127"/>
    </row>
    <row r="2" spans="1:18" x14ac:dyDescent="0.2">
      <c r="A2" s="131" t="s">
        <v>70</v>
      </c>
      <c r="B2" s="132" t="s">
        <v>28</v>
      </c>
      <c r="C2" s="133"/>
      <c r="D2" s="133"/>
      <c r="E2" s="134"/>
      <c r="F2" s="134"/>
      <c r="G2" s="388"/>
      <c r="H2" s="389"/>
    </row>
    <row r="3" spans="1:18" x14ac:dyDescent="0.2">
      <c r="A3" s="136"/>
      <c r="B3" s="137" t="s">
        <v>4</v>
      </c>
      <c r="H3" s="327"/>
    </row>
    <row r="4" spans="1:18" x14ac:dyDescent="0.2">
      <c r="A4" s="136"/>
      <c r="H4" s="327"/>
    </row>
    <row r="5" spans="1:18" ht="19.899999999999999" customHeight="1" x14ac:dyDescent="0.2">
      <c r="A5" s="140" t="str">
        <f>A2</f>
        <v>4.5</v>
      </c>
      <c r="B5" s="141" t="s">
        <v>137</v>
      </c>
      <c r="C5" s="143" t="s">
        <v>161</v>
      </c>
      <c r="D5" s="143"/>
      <c r="E5" s="144"/>
      <c r="F5" s="144"/>
      <c r="G5" s="391"/>
      <c r="H5" s="392"/>
    </row>
    <row r="6" spans="1:18" ht="8.25" customHeight="1" x14ac:dyDescent="0.2">
      <c r="A6" s="182"/>
      <c r="B6" s="183"/>
      <c r="C6" s="350"/>
      <c r="D6" s="350"/>
      <c r="E6" s="351"/>
      <c r="F6" s="351"/>
      <c r="G6" s="398"/>
      <c r="H6" s="399"/>
    </row>
    <row r="7" spans="1:18" ht="6" customHeight="1" x14ac:dyDescent="0.2">
      <c r="A7" s="153"/>
      <c r="B7" s="154"/>
      <c r="C7" s="155"/>
      <c r="D7" s="155"/>
      <c r="E7" s="156"/>
      <c r="F7" s="156"/>
      <c r="G7" s="157"/>
      <c r="H7" s="158"/>
    </row>
    <row r="8" spans="1:18" ht="15" customHeight="1" x14ac:dyDescent="0.2">
      <c r="A8" s="159" t="s">
        <v>1</v>
      </c>
      <c r="B8" s="160"/>
      <c r="C8" s="161" t="s">
        <v>2</v>
      </c>
      <c r="D8" s="161"/>
      <c r="E8" s="162" t="s">
        <v>9</v>
      </c>
      <c r="F8" s="163" t="s">
        <v>201</v>
      </c>
      <c r="G8" s="164" t="s">
        <v>6</v>
      </c>
      <c r="H8" s="165" t="s">
        <v>7</v>
      </c>
    </row>
    <row r="9" spans="1:18" ht="15" customHeight="1" thickBot="1" x14ac:dyDescent="0.25">
      <c r="A9" s="166"/>
      <c r="B9" s="167"/>
      <c r="C9" s="168"/>
      <c r="D9" s="168"/>
      <c r="E9" s="169" t="s">
        <v>10</v>
      </c>
      <c r="F9" s="170"/>
      <c r="G9" s="171" t="s">
        <v>8</v>
      </c>
      <c r="H9" s="172" t="s">
        <v>8</v>
      </c>
    </row>
    <row r="10" spans="1:18" ht="8.25" customHeight="1" thickTop="1" x14ac:dyDescent="0.25">
      <c r="A10" s="136"/>
      <c r="C10" s="363"/>
      <c r="D10" s="363"/>
      <c r="H10" s="327"/>
      <c r="L10"/>
    </row>
    <row r="11" spans="1:18" s="210" customFormat="1" ht="15.75" x14ac:dyDescent="0.25">
      <c r="A11" s="206"/>
      <c r="B11" s="207">
        <f>COUNT($B$10:B10)+1</f>
        <v>1</v>
      </c>
      <c r="C11" s="212" t="s">
        <v>166</v>
      </c>
      <c r="D11" s="212"/>
      <c r="E11" s="326"/>
      <c r="F11" s="326"/>
      <c r="G11" s="44"/>
      <c r="H11" s="45"/>
      <c r="I11" s="43"/>
      <c r="J11" s="43"/>
      <c r="K11" s="43"/>
      <c r="L11" s="43"/>
      <c r="O11" s="368"/>
      <c r="R11" s="369"/>
    </row>
    <row r="12" spans="1:18" s="210" customFormat="1" ht="153" x14ac:dyDescent="0.25">
      <c r="A12" s="206"/>
      <c r="B12" s="207"/>
      <c r="C12" s="265" t="s">
        <v>162</v>
      </c>
      <c r="D12" s="370"/>
      <c r="E12" s="209"/>
      <c r="F12" s="209"/>
      <c r="G12" s="24"/>
      <c r="H12" s="46"/>
      <c r="I12" s="43"/>
      <c r="J12" s="43"/>
      <c r="K12" s="43"/>
      <c r="L12" s="43"/>
      <c r="N12" s="213"/>
      <c r="O12" s="368"/>
      <c r="R12" s="369"/>
    </row>
    <row r="13" spans="1:18" s="210" customFormat="1" ht="174" customHeight="1" x14ac:dyDescent="0.25">
      <c r="A13" s="206"/>
      <c r="B13" s="207"/>
      <c r="C13" s="417" t="s">
        <v>316</v>
      </c>
      <c r="D13" s="370"/>
      <c r="E13" s="209"/>
      <c r="F13" s="209"/>
      <c r="G13" s="24"/>
      <c r="H13" s="46"/>
      <c r="I13" s="43"/>
      <c r="J13" s="43"/>
      <c r="K13" s="43"/>
      <c r="L13" s="43"/>
      <c r="O13" s="368"/>
      <c r="R13" s="369"/>
    </row>
    <row r="14" spans="1:18" s="210" customFormat="1" ht="102.6" customHeight="1" x14ac:dyDescent="0.25">
      <c r="A14" s="206"/>
      <c r="B14" s="207"/>
      <c r="C14" s="417" t="s">
        <v>163</v>
      </c>
      <c r="D14" s="370"/>
      <c r="E14" s="209"/>
      <c r="F14" s="209"/>
      <c r="G14" s="24"/>
      <c r="H14" s="46"/>
      <c r="I14" s="43"/>
      <c r="J14" s="43"/>
      <c r="K14" s="43"/>
      <c r="L14" s="43"/>
      <c r="O14" s="368"/>
      <c r="R14" s="369"/>
    </row>
    <row r="15" spans="1:18" s="210" customFormat="1" ht="102" x14ac:dyDescent="0.25">
      <c r="A15" s="206"/>
      <c r="B15" s="207"/>
      <c r="C15" s="417" t="s">
        <v>235</v>
      </c>
      <c r="D15" s="370"/>
      <c r="E15" s="209"/>
      <c r="F15" s="209"/>
      <c r="G15" s="24"/>
      <c r="H15" s="46"/>
      <c r="I15" s="43"/>
      <c r="J15" s="43"/>
      <c r="K15" s="43"/>
      <c r="L15" s="43"/>
      <c r="O15" s="368"/>
      <c r="R15" s="369"/>
    </row>
    <row r="16" spans="1:18" s="210" customFormat="1" ht="18" customHeight="1" x14ac:dyDescent="0.2">
      <c r="A16" s="214"/>
      <c r="B16" s="215"/>
      <c r="C16" s="226" t="s">
        <v>164</v>
      </c>
      <c r="D16" s="226"/>
      <c r="E16" s="217" t="s">
        <v>11</v>
      </c>
      <c r="F16" s="217">
        <v>2</v>
      </c>
      <c r="G16" s="25"/>
      <c r="H16" s="47">
        <f>G16*F16</f>
        <v>0</v>
      </c>
      <c r="I16" s="43"/>
      <c r="J16" s="43"/>
      <c r="K16" s="43"/>
      <c r="L16" s="43"/>
    </row>
    <row r="17" spans="1:18" s="210" customFormat="1" ht="8.25" customHeight="1" x14ac:dyDescent="0.2">
      <c r="A17" s="206"/>
      <c r="B17" s="207"/>
      <c r="C17" s="265"/>
      <c r="D17" s="213"/>
      <c r="E17" s="209"/>
      <c r="F17" s="209"/>
      <c r="G17" s="24"/>
      <c r="H17" s="46"/>
      <c r="I17" s="43"/>
      <c r="J17" s="43"/>
      <c r="K17" s="43"/>
      <c r="L17" s="43"/>
    </row>
    <row r="18" spans="1:18" s="210" customFormat="1" ht="25.5" x14ac:dyDescent="0.25">
      <c r="A18" s="206"/>
      <c r="B18" s="207">
        <f>COUNT($B$10:B17)+1</f>
        <v>2</v>
      </c>
      <c r="C18" s="212" t="s">
        <v>165</v>
      </c>
      <c r="D18" s="212"/>
      <c r="E18" s="209"/>
      <c r="F18" s="209"/>
      <c r="G18" s="24"/>
      <c r="H18" s="46"/>
      <c r="I18" s="43"/>
      <c r="J18" s="43"/>
      <c r="K18" s="43"/>
      <c r="L18" s="43"/>
      <c r="O18" s="368"/>
      <c r="R18" s="369"/>
    </row>
    <row r="19" spans="1:18" s="210" customFormat="1" ht="117" x14ac:dyDescent="0.25">
      <c r="A19" s="206"/>
      <c r="B19" s="207"/>
      <c r="C19" s="265" t="s">
        <v>206</v>
      </c>
      <c r="D19" s="370"/>
      <c r="E19" s="209"/>
      <c r="F19" s="209"/>
      <c r="G19" s="24"/>
      <c r="H19" s="46"/>
      <c r="I19" s="43"/>
      <c r="J19" s="43"/>
      <c r="K19" s="43"/>
      <c r="L19" s="43"/>
      <c r="O19" s="368"/>
      <c r="R19" s="369"/>
    </row>
    <row r="20" spans="1:18" s="210" customFormat="1" ht="63.75" x14ac:dyDescent="0.25">
      <c r="A20" s="206"/>
      <c r="B20" s="207"/>
      <c r="C20" s="418" t="s">
        <v>317</v>
      </c>
      <c r="D20" s="370"/>
      <c r="E20" s="209"/>
      <c r="F20" s="209"/>
      <c r="G20" s="24"/>
      <c r="H20" s="46"/>
      <c r="I20" s="43"/>
      <c r="J20" s="43"/>
      <c r="K20" s="43"/>
      <c r="L20" s="43"/>
      <c r="O20" s="368"/>
      <c r="R20" s="369"/>
    </row>
    <row r="21" spans="1:18" s="210" customFormat="1" ht="86.45" customHeight="1" x14ac:dyDescent="0.25">
      <c r="A21" s="206"/>
      <c r="B21" s="207"/>
      <c r="C21" s="417" t="s">
        <v>167</v>
      </c>
      <c r="D21" s="370"/>
      <c r="E21" s="209"/>
      <c r="F21" s="209"/>
      <c r="G21" s="24"/>
      <c r="H21" s="46"/>
      <c r="I21" s="43"/>
      <c r="J21" s="43"/>
      <c r="K21" s="43"/>
      <c r="L21" s="43"/>
      <c r="O21" s="368"/>
      <c r="R21" s="369"/>
    </row>
    <row r="22" spans="1:18" s="210" customFormat="1" ht="38.25" x14ac:dyDescent="0.25">
      <c r="A22" s="206"/>
      <c r="B22" s="207"/>
      <c r="C22" s="417" t="s">
        <v>168</v>
      </c>
      <c r="D22" s="370"/>
      <c r="E22" s="209"/>
      <c r="F22" s="209"/>
      <c r="G22" s="24"/>
      <c r="H22" s="46"/>
      <c r="I22" s="43"/>
      <c r="J22" s="43"/>
      <c r="K22" s="43"/>
      <c r="L22" s="43"/>
      <c r="O22" s="368"/>
      <c r="R22" s="369"/>
    </row>
    <row r="23" spans="1:18" s="210" customFormat="1" ht="89.25" x14ac:dyDescent="0.25">
      <c r="A23" s="206"/>
      <c r="B23" s="207"/>
      <c r="C23" s="417" t="s">
        <v>219</v>
      </c>
      <c r="D23" s="370"/>
      <c r="E23" s="209"/>
      <c r="F23" s="209"/>
      <c r="G23" s="24"/>
      <c r="H23" s="46"/>
      <c r="I23" s="43"/>
      <c r="J23" s="43"/>
      <c r="K23" s="43"/>
      <c r="L23" s="43"/>
      <c r="O23" s="368"/>
      <c r="R23" s="369"/>
    </row>
    <row r="24" spans="1:18" s="210" customFormat="1" ht="38.25" x14ac:dyDescent="0.2">
      <c r="A24" s="214"/>
      <c r="B24" s="215"/>
      <c r="C24" s="226" t="s">
        <v>318</v>
      </c>
      <c r="D24" s="226"/>
      <c r="E24" s="217" t="s">
        <v>11</v>
      </c>
      <c r="F24" s="217">
        <v>2</v>
      </c>
      <c r="G24" s="25"/>
      <c r="H24" s="47">
        <f>G24*F24</f>
        <v>0</v>
      </c>
      <c r="I24" s="43"/>
      <c r="J24" s="43"/>
      <c r="K24" s="43"/>
      <c r="L24" s="43"/>
    </row>
    <row r="25" spans="1:18" s="210" customFormat="1" ht="8.25" customHeight="1" x14ac:dyDescent="0.2">
      <c r="A25" s="206"/>
      <c r="B25" s="207"/>
      <c r="C25" s="265"/>
      <c r="D25" s="213"/>
      <c r="E25" s="209"/>
      <c r="F25" s="209"/>
      <c r="G25" s="24"/>
      <c r="H25" s="46"/>
      <c r="I25" s="43"/>
      <c r="J25" s="43"/>
      <c r="K25" s="43"/>
      <c r="L25" s="43"/>
    </row>
    <row r="26" spans="1:18" s="210" customFormat="1" ht="25.5" x14ac:dyDescent="0.25">
      <c r="A26" s="206"/>
      <c r="B26" s="128">
        <f>COUNT($B$8:B25)+1</f>
        <v>3</v>
      </c>
      <c r="C26" s="212" t="s">
        <v>65</v>
      </c>
      <c r="D26" s="212"/>
      <c r="E26" s="209"/>
      <c r="F26" s="209"/>
      <c r="G26" s="24"/>
      <c r="H26" s="46"/>
      <c r="I26" s="43"/>
      <c r="J26" s="43"/>
      <c r="K26" s="43"/>
      <c r="L26" s="43"/>
      <c r="O26" s="368"/>
      <c r="R26" s="369"/>
    </row>
    <row r="27" spans="1:18" s="210" customFormat="1" ht="129.75" x14ac:dyDescent="0.25">
      <c r="A27" s="206"/>
      <c r="B27" s="207"/>
      <c r="C27" s="265" t="s">
        <v>220</v>
      </c>
      <c r="D27" s="370"/>
      <c r="E27" s="209"/>
      <c r="F27" s="209"/>
      <c r="G27" s="24"/>
      <c r="H27" s="46"/>
      <c r="I27" s="43"/>
      <c r="J27" s="43"/>
      <c r="K27" s="43"/>
      <c r="L27" s="43"/>
      <c r="O27" s="368"/>
      <c r="R27" s="369"/>
    </row>
    <row r="28" spans="1:18" x14ac:dyDescent="0.2">
      <c r="A28" s="136"/>
      <c r="C28" s="266" t="s">
        <v>66</v>
      </c>
      <c r="D28" s="363"/>
      <c r="E28" s="292" t="s">
        <v>17</v>
      </c>
      <c r="F28" s="292">
        <v>30</v>
      </c>
      <c r="G28" s="24"/>
      <c r="H28" s="46">
        <f>F28*G28</f>
        <v>0</v>
      </c>
      <c r="K28" s="42"/>
      <c r="L28" s="42"/>
    </row>
    <row r="29" spans="1:18" x14ac:dyDescent="0.2">
      <c r="A29" s="182"/>
      <c r="B29" s="183"/>
      <c r="C29" s="226" t="s">
        <v>67</v>
      </c>
      <c r="D29" s="335"/>
      <c r="E29" s="186" t="s">
        <v>17</v>
      </c>
      <c r="F29" s="186">
        <v>30</v>
      </c>
      <c r="G29" s="25"/>
      <c r="H29" s="47">
        <f>G29*F29</f>
        <v>0</v>
      </c>
      <c r="I29" s="42"/>
      <c r="J29" s="42"/>
      <c r="K29" s="42"/>
      <c r="L29" s="42"/>
      <c r="M29" s="363"/>
      <c r="N29" s="363"/>
      <c r="O29" s="265"/>
    </row>
    <row r="30" spans="1:18" s="210" customFormat="1" ht="8.25" customHeight="1" x14ac:dyDescent="0.2">
      <c r="A30" s="206"/>
      <c r="B30" s="207"/>
      <c r="C30" s="265"/>
      <c r="D30" s="213"/>
      <c r="E30" s="209"/>
      <c r="F30" s="209"/>
      <c r="G30" s="24"/>
      <c r="H30" s="46"/>
      <c r="I30" s="43"/>
      <c r="J30" s="43"/>
      <c r="K30" s="43"/>
      <c r="L30" s="43"/>
    </row>
    <row r="31" spans="1:18" s="210" customFormat="1" ht="25.5" x14ac:dyDescent="0.25">
      <c r="A31" s="206"/>
      <c r="B31" s="128">
        <f>COUNT($B$10:B30)+1</f>
        <v>4</v>
      </c>
      <c r="C31" s="212" t="s">
        <v>102</v>
      </c>
      <c r="D31" s="212"/>
      <c r="E31" s="209"/>
      <c r="F31" s="209"/>
      <c r="G31" s="24"/>
      <c r="H31" s="46"/>
      <c r="I31" s="43"/>
      <c r="J31" s="43"/>
      <c r="K31" s="43"/>
      <c r="L31" s="43"/>
      <c r="O31" s="368"/>
      <c r="R31" s="369"/>
    </row>
    <row r="32" spans="1:18" ht="27.75" x14ac:dyDescent="0.2">
      <c r="A32" s="136"/>
      <c r="C32" s="266" t="s">
        <v>320</v>
      </c>
      <c r="D32" s="363"/>
      <c r="E32" s="292" t="s">
        <v>17</v>
      </c>
      <c r="F32" s="292"/>
      <c r="G32" s="24"/>
      <c r="H32" s="46">
        <f>F32*G32</f>
        <v>0</v>
      </c>
      <c r="K32" s="42"/>
      <c r="L32" s="42"/>
    </row>
    <row r="33" spans="1:18" ht="36.6" customHeight="1" x14ac:dyDescent="0.2">
      <c r="A33" s="182"/>
      <c r="B33" s="183"/>
      <c r="C33" s="226" t="s">
        <v>525</v>
      </c>
      <c r="D33" s="335"/>
      <c r="E33" s="186" t="s">
        <v>17</v>
      </c>
      <c r="F33" s="217"/>
      <c r="G33" s="25"/>
      <c r="H33" s="47">
        <f>G33*F33</f>
        <v>0</v>
      </c>
      <c r="I33" s="42"/>
      <c r="J33" s="42"/>
      <c r="K33" s="42"/>
      <c r="L33" s="42"/>
      <c r="M33" s="363"/>
      <c r="N33" s="363"/>
      <c r="O33" s="265"/>
    </row>
    <row r="34" spans="1:18" s="210" customFormat="1" ht="8.25" customHeight="1" x14ac:dyDescent="0.2">
      <c r="A34" s="206"/>
      <c r="B34" s="207"/>
      <c r="C34" s="265"/>
      <c r="D34" s="213"/>
      <c r="E34" s="209"/>
      <c r="F34" s="209"/>
      <c r="G34" s="24"/>
      <c r="H34" s="46"/>
      <c r="I34" s="43"/>
      <c r="J34" s="43"/>
      <c r="K34" s="43"/>
      <c r="L34" s="43"/>
    </row>
    <row r="35" spans="1:18" s="210" customFormat="1" ht="38.25" x14ac:dyDescent="0.25">
      <c r="A35" s="206"/>
      <c r="B35" s="207">
        <f>COUNT($B$8:B34)+1</f>
        <v>5</v>
      </c>
      <c r="C35" s="212" t="s">
        <v>323</v>
      </c>
      <c r="D35" s="212"/>
      <c r="E35" s="209"/>
      <c r="F35" s="209"/>
      <c r="G35" s="24"/>
      <c r="H35" s="46"/>
      <c r="I35" s="43"/>
      <c r="J35" s="43"/>
      <c r="K35" s="43"/>
      <c r="L35" s="43"/>
      <c r="O35" s="368"/>
      <c r="R35" s="369"/>
    </row>
    <row r="36" spans="1:18" s="210" customFormat="1" ht="51" x14ac:dyDescent="0.25">
      <c r="A36" s="206"/>
      <c r="B36" s="207"/>
      <c r="C36" s="265" t="s">
        <v>526</v>
      </c>
      <c r="D36" s="370"/>
      <c r="E36" s="209"/>
      <c r="F36" s="209"/>
      <c r="G36" s="24"/>
      <c r="H36" s="46"/>
      <c r="I36" s="43"/>
      <c r="J36" s="43"/>
      <c r="K36" s="43"/>
      <c r="L36" s="43"/>
      <c r="O36" s="368"/>
      <c r="R36" s="369"/>
    </row>
    <row r="37" spans="1:18" s="210" customFormat="1" x14ac:dyDescent="0.2">
      <c r="A37" s="214"/>
      <c r="B37" s="215"/>
      <c r="C37" s="226" t="s">
        <v>130</v>
      </c>
      <c r="D37" s="335"/>
      <c r="E37" s="217" t="s">
        <v>17</v>
      </c>
      <c r="F37" s="217">
        <v>1</v>
      </c>
      <c r="G37" s="25"/>
      <c r="H37" s="47">
        <f>G37*F37</f>
        <v>0</v>
      </c>
      <c r="I37" s="43"/>
      <c r="J37" s="43"/>
      <c r="K37" s="43"/>
      <c r="L37" s="43"/>
      <c r="M37" s="213"/>
      <c r="N37" s="213"/>
      <c r="O37" s="265"/>
    </row>
    <row r="38" spans="1:18" s="210" customFormat="1" ht="8.25" customHeight="1" x14ac:dyDescent="0.2">
      <c r="A38" s="206"/>
      <c r="B38" s="207"/>
      <c r="C38" s="265"/>
      <c r="D38" s="213"/>
      <c r="E38" s="209"/>
      <c r="F38" s="209"/>
      <c r="G38" s="24"/>
      <c r="H38" s="46"/>
      <c r="I38" s="43"/>
      <c r="J38" s="43"/>
      <c r="K38" s="43"/>
      <c r="L38" s="43"/>
    </row>
    <row r="39" spans="1:18" s="210" customFormat="1" ht="51" x14ac:dyDescent="0.25">
      <c r="A39" s="206"/>
      <c r="B39" s="128">
        <f>COUNT($B$8:B38)+1</f>
        <v>6</v>
      </c>
      <c r="C39" s="212" t="s">
        <v>322</v>
      </c>
      <c r="D39" s="212"/>
      <c r="E39" s="209"/>
      <c r="F39" s="209"/>
      <c r="G39" s="24"/>
      <c r="H39" s="46"/>
      <c r="I39" s="43"/>
      <c r="J39" s="43"/>
      <c r="K39" s="43"/>
      <c r="L39" s="43"/>
      <c r="O39" s="368"/>
      <c r="R39" s="369"/>
    </row>
    <row r="40" spans="1:18" s="210" customFormat="1" ht="76.5" x14ac:dyDescent="0.25">
      <c r="A40" s="206"/>
      <c r="B40" s="207"/>
      <c r="C40" s="265" t="s">
        <v>321</v>
      </c>
      <c r="D40" s="370"/>
      <c r="E40" s="209"/>
      <c r="F40" s="209"/>
      <c r="G40" s="24"/>
      <c r="H40" s="46"/>
      <c r="I40" s="43"/>
      <c r="J40" s="43"/>
      <c r="K40" s="43"/>
      <c r="L40" s="43"/>
      <c r="O40" s="368"/>
      <c r="R40" s="369"/>
    </row>
    <row r="41" spans="1:18" s="210" customFormat="1" x14ac:dyDescent="0.2">
      <c r="A41" s="214"/>
      <c r="B41" s="215"/>
      <c r="C41" s="226" t="s">
        <v>115</v>
      </c>
      <c r="D41" s="335"/>
      <c r="E41" s="217" t="s">
        <v>17</v>
      </c>
      <c r="F41" s="217">
        <v>1</v>
      </c>
      <c r="G41" s="25"/>
      <c r="H41" s="47">
        <f>G41*F41</f>
        <v>0</v>
      </c>
      <c r="I41" s="43"/>
      <c r="J41" s="43"/>
      <c r="K41" s="43"/>
      <c r="L41" s="42"/>
      <c r="M41" s="213"/>
      <c r="N41" s="213"/>
      <c r="O41" s="265"/>
    </row>
    <row r="42" spans="1:18" s="152" customFormat="1" ht="8.25" customHeight="1" x14ac:dyDescent="0.25">
      <c r="A42" s="241"/>
      <c r="B42" s="128"/>
      <c r="C42" s="272"/>
      <c r="D42" s="260"/>
      <c r="E42" s="330"/>
      <c r="F42" s="330"/>
      <c r="G42" s="56"/>
      <c r="H42" s="83"/>
      <c r="I42" s="84"/>
      <c r="J42" s="84"/>
      <c r="K42" s="84"/>
      <c r="L42" s="84"/>
    </row>
    <row r="43" spans="1:18" s="152" customFormat="1" ht="45.95" customHeight="1" x14ac:dyDescent="0.25">
      <c r="A43" s="241"/>
      <c r="B43" s="207">
        <f>COUNT($B$11:B42)+1</f>
        <v>7</v>
      </c>
      <c r="C43" s="212" t="s">
        <v>204</v>
      </c>
      <c r="D43" s="203"/>
      <c r="E43" s="330"/>
      <c r="F43" s="330"/>
      <c r="G43" s="56"/>
      <c r="H43" s="83"/>
      <c r="I43" s="84"/>
      <c r="J43" s="84"/>
      <c r="K43" s="84"/>
      <c r="L43" s="84"/>
      <c r="O43" s="306"/>
    </row>
    <row r="44" spans="1:18" s="152" customFormat="1" ht="63.75" x14ac:dyDescent="0.25">
      <c r="A44" s="241"/>
      <c r="B44" s="128"/>
      <c r="C44" s="265" t="s">
        <v>152</v>
      </c>
      <c r="D44" s="205"/>
      <c r="E44" s="330"/>
      <c r="F44" s="330"/>
      <c r="G44" s="56"/>
      <c r="H44" s="83"/>
      <c r="I44" s="84"/>
      <c r="J44" s="84"/>
      <c r="K44" s="84"/>
      <c r="L44" s="84"/>
      <c r="O44" s="307"/>
    </row>
    <row r="45" spans="1:18" s="152" customFormat="1" x14ac:dyDescent="0.25">
      <c r="A45" s="241"/>
      <c r="B45" s="128"/>
      <c r="C45" s="295" t="s">
        <v>170</v>
      </c>
      <c r="D45" s="205"/>
      <c r="E45" s="330" t="s">
        <v>17</v>
      </c>
      <c r="F45" s="261"/>
      <c r="G45" s="56"/>
      <c r="H45" s="83">
        <f>F45*G45</f>
        <v>0</v>
      </c>
      <c r="I45" s="84"/>
      <c r="J45" s="84"/>
      <c r="K45" s="84"/>
      <c r="L45" s="86"/>
      <c r="O45" s="307"/>
    </row>
    <row r="46" spans="1:18" s="260" customFormat="1" x14ac:dyDescent="0.25">
      <c r="A46" s="284"/>
      <c r="B46" s="285"/>
      <c r="C46" s="226" t="s">
        <v>171</v>
      </c>
      <c r="D46" s="302"/>
      <c r="E46" s="414" t="s">
        <v>17</v>
      </c>
      <c r="F46" s="308"/>
      <c r="G46" s="58"/>
      <c r="H46" s="271">
        <f>G46*F46</f>
        <v>0</v>
      </c>
      <c r="I46" s="86"/>
      <c r="J46" s="86"/>
      <c r="K46" s="86"/>
      <c r="L46" s="86"/>
      <c r="O46" s="309"/>
    </row>
    <row r="47" spans="1:18" s="280" customFormat="1" ht="8.25" customHeight="1" x14ac:dyDescent="0.25">
      <c r="A47" s="278"/>
      <c r="B47" s="207"/>
      <c r="C47" s="287"/>
      <c r="D47" s="288"/>
      <c r="E47" s="288"/>
      <c r="F47" s="288"/>
      <c r="G47" s="62"/>
      <c r="H47" s="78"/>
      <c r="I47" s="79"/>
      <c r="J47" s="79"/>
      <c r="K47" s="79"/>
      <c r="L47" s="79"/>
      <c r="R47" s="290"/>
    </row>
    <row r="48" spans="1:18" s="280" customFormat="1" ht="15" x14ac:dyDescent="0.25">
      <c r="A48" s="278"/>
      <c r="B48" s="207">
        <f>COUNT($B$11:B47)+1</f>
        <v>8</v>
      </c>
      <c r="C48" s="212" t="s">
        <v>45</v>
      </c>
      <c r="D48" s="203"/>
      <c r="E48" s="288"/>
      <c r="F48" s="288"/>
      <c r="G48" s="62"/>
      <c r="H48" s="78"/>
      <c r="I48" s="79"/>
      <c r="J48" s="79"/>
      <c r="K48" s="79"/>
      <c r="L48" s="79"/>
      <c r="R48" s="290"/>
    </row>
    <row r="49" spans="1:18" s="280" customFormat="1" ht="51" x14ac:dyDescent="0.25">
      <c r="A49" s="278"/>
      <c r="B49" s="207"/>
      <c r="C49" s="265" t="s">
        <v>205</v>
      </c>
      <c r="D49" s="205"/>
      <c r="E49" s="311"/>
      <c r="F49" s="311"/>
      <c r="G49" s="62"/>
      <c r="H49" s="78"/>
      <c r="I49" s="79"/>
      <c r="J49" s="79"/>
      <c r="K49" s="79"/>
      <c r="L49" s="79"/>
    </row>
    <row r="50" spans="1:18" s="280" customFormat="1" ht="25.5" x14ac:dyDescent="0.2">
      <c r="A50" s="310"/>
      <c r="B50" s="215"/>
      <c r="C50" s="226" t="s">
        <v>280</v>
      </c>
      <c r="D50" s="305"/>
      <c r="E50" s="432" t="s">
        <v>12</v>
      </c>
      <c r="F50" s="217">
        <v>1</v>
      </c>
      <c r="G50" s="65"/>
      <c r="H50" s="80">
        <f>G50*F50</f>
        <v>0</v>
      </c>
      <c r="I50" s="81"/>
      <c r="J50" s="81"/>
      <c r="K50" s="81"/>
      <c r="L50" s="79"/>
    </row>
    <row r="51" spans="1:18" ht="8.25" customHeight="1" x14ac:dyDescent="0.25">
      <c r="A51" s="136"/>
      <c r="C51" s="272"/>
      <c r="D51" s="191"/>
      <c r="E51" s="181"/>
      <c r="F51" s="181"/>
      <c r="G51" s="24"/>
      <c r="H51" s="46"/>
      <c r="I51" s="42"/>
      <c r="J51" s="42"/>
      <c r="K51" s="42"/>
      <c r="L51" s="42"/>
      <c r="R51"/>
    </row>
    <row r="52" spans="1:18" s="210" customFormat="1" ht="25.5" x14ac:dyDescent="0.2">
      <c r="A52" s="206"/>
      <c r="B52" s="128">
        <f>COUNT($B$8:B51)+1</f>
        <v>9</v>
      </c>
      <c r="C52" s="212" t="s">
        <v>133</v>
      </c>
      <c r="D52" s="212"/>
      <c r="E52" s="209"/>
      <c r="F52" s="209"/>
      <c r="G52" s="24"/>
      <c r="H52" s="46"/>
      <c r="I52" s="43"/>
      <c r="J52" s="43"/>
      <c r="K52" s="55"/>
      <c r="L52" s="43"/>
    </row>
    <row r="53" spans="1:18" s="210" customFormat="1" x14ac:dyDescent="0.2">
      <c r="A53" s="214"/>
      <c r="B53" s="215"/>
      <c r="C53" s="335"/>
      <c r="D53" s="335"/>
      <c r="E53" s="217" t="s">
        <v>12</v>
      </c>
      <c r="F53" s="217">
        <v>1</v>
      </c>
      <c r="G53" s="25"/>
      <c r="H53" s="47">
        <f>G53*F53</f>
        <v>0</v>
      </c>
      <c r="I53" s="43"/>
      <c r="J53" s="43"/>
      <c r="K53" s="55"/>
      <c r="L53" s="318"/>
    </row>
    <row r="54" spans="1:18" ht="8.25" customHeight="1" x14ac:dyDescent="0.25">
      <c r="A54" s="136"/>
      <c r="C54" s="272"/>
      <c r="D54" s="191"/>
      <c r="E54" s="181"/>
      <c r="F54" s="181"/>
      <c r="G54" s="24"/>
      <c r="H54" s="46"/>
      <c r="I54" s="42"/>
      <c r="J54" s="42"/>
      <c r="K54" s="42"/>
      <c r="L54" s="42"/>
      <c r="R54"/>
    </row>
    <row r="55" spans="1:18" s="232" customFormat="1" x14ac:dyDescent="0.2">
      <c r="A55" s="424"/>
      <c r="B55" s="128">
        <f>COUNT($B$8:B54)+1</f>
        <v>10</v>
      </c>
      <c r="C55" s="212" t="s">
        <v>57</v>
      </c>
      <c r="D55" s="291"/>
      <c r="E55" s="209"/>
      <c r="F55" s="209"/>
      <c r="G55" s="24"/>
      <c r="H55" s="46"/>
      <c r="I55" s="55"/>
      <c r="J55" s="55"/>
      <c r="K55" s="55"/>
      <c r="L55" s="55"/>
      <c r="O55" s="425"/>
    </row>
    <row r="56" spans="1:18" s="232" customFormat="1" ht="25.5" x14ac:dyDescent="0.25">
      <c r="A56" s="422"/>
      <c r="B56" s="423"/>
      <c r="C56" s="335" t="s">
        <v>43</v>
      </c>
      <c r="D56" s="335"/>
      <c r="E56" s="217" t="s">
        <v>12</v>
      </c>
      <c r="F56" s="217">
        <v>1</v>
      </c>
      <c r="G56" s="25"/>
      <c r="H56" s="47">
        <f>G56*F56</f>
        <v>0</v>
      </c>
      <c r="I56" s="55"/>
      <c r="J56" s="55"/>
      <c r="K56" s="55"/>
      <c r="L56" s="318"/>
      <c r="M56" s="426"/>
      <c r="N56" s="425"/>
      <c r="O56" s="315"/>
    </row>
    <row r="57" spans="1:18" ht="8.25" customHeight="1" x14ac:dyDescent="0.25">
      <c r="A57" s="136"/>
      <c r="C57" s="272"/>
      <c r="D57" s="191"/>
      <c r="E57" s="181"/>
      <c r="F57" s="181"/>
      <c r="G57" s="24"/>
      <c r="H57" s="46"/>
      <c r="I57" s="42"/>
      <c r="J57" s="42"/>
      <c r="K57" s="42"/>
      <c r="L57" s="42"/>
      <c r="R57"/>
    </row>
    <row r="58" spans="1:18" s="210" customFormat="1" x14ac:dyDescent="0.2">
      <c r="A58" s="206"/>
      <c r="B58" s="128">
        <f>COUNT($B$8:B57)+1</f>
        <v>11</v>
      </c>
      <c r="C58" s="212" t="s">
        <v>42</v>
      </c>
      <c r="D58" s="212"/>
      <c r="E58" s="209"/>
      <c r="F58" s="209"/>
      <c r="G58" s="24"/>
      <c r="H58" s="46"/>
      <c r="I58" s="43"/>
      <c r="J58" s="43"/>
      <c r="K58" s="55"/>
      <c r="L58" s="43"/>
    </row>
    <row r="59" spans="1:18" s="210" customFormat="1" ht="63.75" x14ac:dyDescent="0.2">
      <c r="A59" s="214"/>
      <c r="B59" s="215"/>
      <c r="C59" s="335" t="s">
        <v>324</v>
      </c>
      <c r="D59" s="335"/>
      <c r="E59" s="217" t="s">
        <v>12</v>
      </c>
      <c r="F59" s="217">
        <v>1</v>
      </c>
      <c r="G59" s="25"/>
      <c r="H59" s="47">
        <f>G59*F59</f>
        <v>0</v>
      </c>
      <c r="I59" s="43"/>
      <c r="J59" s="43"/>
      <c r="K59" s="55"/>
      <c r="L59" s="318"/>
    </row>
    <row r="60" spans="1:18" ht="8.25" customHeight="1" x14ac:dyDescent="0.25">
      <c r="A60" s="136"/>
      <c r="C60" s="272"/>
      <c r="D60" s="191"/>
      <c r="E60" s="181"/>
      <c r="F60" s="181"/>
      <c r="G60" s="24"/>
      <c r="H60" s="46"/>
      <c r="I60" s="42"/>
      <c r="J60" s="42"/>
      <c r="K60" s="42"/>
      <c r="L60" s="42"/>
      <c r="R60"/>
    </row>
    <row r="61" spans="1:18" x14ac:dyDescent="0.2">
      <c r="A61" s="136"/>
      <c r="B61" s="207">
        <f>COUNT($B$11:B59)+1</f>
        <v>12</v>
      </c>
      <c r="C61" s="329" t="s">
        <v>13</v>
      </c>
      <c r="D61" s="329"/>
      <c r="E61" s="181"/>
      <c r="F61" s="181"/>
      <c r="G61" s="26"/>
      <c r="H61" s="48"/>
      <c r="I61" s="49"/>
      <c r="J61" s="49"/>
      <c r="K61" s="49"/>
      <c r="L61" s="49"/>
    </row>
    <row r="62" spans="1:18" ht="51" x14ac:dyDescent="0.2">
      <c r="A62" s="136"/>
      <c r="C62" s="265" t="s">
        <v>113</v>
      </c>
      <c r="D62" s="329"/>
      <c r="E62" s="181"/>
      <c r="F62" s="181"/>
      <c r="G62" s="26"/>
      <c r="H62" s="48"/>
      <c r="I62" s="49"/>
      <c r="J62" s="49"/>
      <c r="K62" s="49"/>
      <c r="L62" s="49"/>
    </row>
    <row r="63" spans="1:18" s="210" customFormat="1" x14ac:dyDescent="0.2">
      <c r="A63" s="214"/>
      <c r="B63" s="215"/>
      <c r="C63" s="302"/>
      <c r="D63" s="376"/>
      <c r="E63" s="217" t="s">
        <v>12</v>
      </c>
      <c r="F63" s="217">
        <v>1</v>
      </c>
      <c r="G63" s="25"/>
      <c r="H63" s="47">
        <f>F63*G63</f>
        <v>0</v>
      </c>
      <c r="I63" s="43"/>
      <c r="J63" s="43"/>
      <c r="K63" s="43"/>
      <c r="L63" s="43"/>
      <c r="N63" s="265"/>
    </row>
    <row r="64" spans="1:18" ht="16.5" x14ac:dyDescent="0.3">
      <c r="A64" s="197"/>
      <c r="B64" s="198"/>
      <c r="C64" s="433"/>
      <c r="D64" s="434"/>
      <c r="E64" s="435"/>
      <c r="F64" s="435"/>
      <c r="G64" s="436" t="s">
        <v>15</v>
      </c>
      <c r="H64" s="77">
        <f>SUM(H12:H63)</f>
        <v>0</v>
      </c>
      <c r="I64" s="42"/>
      <c r="J64" s="42"/>
      <c r="K64" s="42"/>
    </row>
    <row r="65" spans="1:11" ht="16.5" x14ac:dyDescent="0.3">
      <c r="A65" s="437"/>
      <c r="B65" s="438"/>
      <c r="C65" s="439"/>
      <c r="D65" s="440"/>
      <c r="E65" s="441"/>
      <c r="F65" s="441"/>
      <c r="G65" s="442"/>
      <c r="H65" s="443"/>
      <c r="I65" s="42"/>
      <c r="J65" s="42"/>
      <c r="K65" s="42"/>
    </row>
  </sheetData>
  <sheetProtection algorithmName="SHA-512" hashValue="HvqQiA2rqIA1JxnQ4alEojg7K7s+RUGHl3oZrY1G4m/JNei2tJnnwBzazayCW7AaB0W+BR0C6BrijoBIvlsh+Q==" saltValue="tTJYov5ZAehthWVtdkVj7A==" spinCount="100000" sheet="1"/>
  <pageMargins left="0.9055118110236221" right="0.31496062992125984" top="0.74803149606299213" bottom="0.74803149606299213" header="0.31496062992125984" footer="0.31496062992125984"/>
  <pageSetup paperSize="9" orientation="portrait" r:id="rId1"/>
  <headerFooter>
    <oddHeader>&amp;L&amp;"Arial Narrow,Navadno"&amp;8HIA, projektiranje strojnih inštalacij, s.p.</oddHeader>
    <oddFooter>&amp;L&amp;"Arial Narrow,Običajno"&amp;8Načrt strojnih inštalacij/PZI/št.nač. SA-59/22
Objekt: Lekarna TRNJE št. pr. 104/22&amp;R&amp;"Arial Narrow,Običajno"&amp;P/&amp;N</oddFooter>
  </headerFooter>
  <rowBreaks count="3" manualBreakCount="3">
    <brk id="16" max="7" man="1"/>
    <brk id="24" max="7" man="1"/>
    <brk id="41"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AFE56-DFA1-44A0-A5F8-6664FB304524}">
  <dimension ref="A1:U189"/>
  <sheetViews>
    <sheetView view="pageBreakPreview" zoomScale="115" zoomScaleNormal="100" zoomScaleSheetLayoutView="115" workbookViewId="0">
      <selection activeCell="G13" sqref="G13"/>
    </sheetView>
  </sheetViews>
  <sheetFormatPr defaultColWidth="9.140625" defaultRowHeight="12.75" x14ac:dyDescent="0.2"/>
  <cols>
    <col min="1" max="2" width="3.28515625" style="128" customWidth="1"/>
    <col min="3" max="3" width="38.7109375" style="129" customWidth="1"/>
    <col min="4" max="4" width="9.7109375" style="129" customWidth="1"/>
    <col min="5" max="5" width="4.7109375" style="130" customWidth="1"/>
    <col min="6" max="6" width="5.28515625" style="130" customWidth="1"/>
    <col min="7" max="7" width="10.7109375" style="210" customWidth="1"/>
    <col min="8" max="8" width="11.5703125" style="210" customWidth="1"/>
    <col min="9" max="9" width="12.28515625" style="129" customWidth="1"/>
    <col min="10" max="10" width="9.140625" style="129"/>
    <col min="11" max="11" width="10.28515625" style="129" bestFit="1" customWidth="1"/>
    <col min="12" max="12" width="11.28515625" style="129" customWidth="1"/>
    <col min="13" max="13" width="9.140625" style="129"/>
    <col min="14" max="14" width="32.140625" style="129" customWidth="1"/>
    <col min="15" max="15" width="9.140625" style="129"/>
    <col min="16" max="16" width="18.5703125" style="129" customWidth="1"/>
    <col min="17" max="257" width="9.140625" style="129"/>
    <col min="258" max="258" width="3.7109375" style="129" customWidth="1"/>
    <col min="259" max="259" width="3.5703125" style="129" customWidth="1"/>
    <col min="260" max="260" width="40.140625" style="129" customWidth="1"/>
    <col min="261" max="261" width="6.28515625" style="129" customWidth="1"/>
    <col min="262" max="262" width="6.85546875" style="129" customWidth="1"/>
    <col min="263" max="263" width="10.42578125" style="129" customWidth="1"/>
    <col min="264" max="264" width="12.140625" style="129" customWidth="1"/>
    <col min="265" max="265" width="36.28515625" style="129" customWidth="1"/>
    <col min="266" max="513" width="9.140625" style="129"/>
    <col min="514" max="514" width="3.7109375" style="129" customWidth="1"/>
    <col min="515" max="515" width="3.5703125" style="129" customWidth="1"/>
    <col min="516" max="516" width="40.140625" style="129" customWidth="1"/>
    <col min="517" max="517" width="6.28515625" style="129" customWidth="1"/>
    <col min="518" max="518" width="6.85546875" style="129" customWidth="1"/>
    <col min="519" max="519" width="10.42578125" style="129" customWidth="1"/>
    <col min="520" max="520" width="12.140625" style="129" customWidth="1"/>
    <col min="521" max="521" width="36.28515625" style="129" customWidth="1"/>
    <col min="522" max="769" width="9.140625" style="129"/>
    <col min="770" max="770" width="3.7109375" style="129" customWidth="1"/>
    <col min="771" max="771" width="3.5703125" style="129" customWidth="1"/>
    <col min="772" max="772" width="40.140625" style="129" customWidth="1"/>
    <col min="773" max="773" width="6.28515625" style="129" customWidth="1"/>
    <col min="774" max="774" width="6.85546875" style="129" customWidth="1"/>
    <col min="775" max="775" width="10.42578125" style="129" customWidth="1"/>
    <col min="776" max="776" width="12.140625" style="129" customWidth="1"/>
    <col min="777" max="777" width="36.28515625" style="129" customWidth="1"/>
    <col min="778" max="1025" width="9.140625" style="129"/>
    <col min="1026" max="1026" width="3.7109375" style="129" customWidth="1"/>
    <col min="1027" max="1027" width="3.5703125" style="129" customWidth="1"/>
    <col min="1028" max="1028" width="40.140625" style="129" customWidth="1"/>
    <col min="1029" max="1029" width="6.28515625" style="129" customWidth="1"/>
    <col min="1030" max="1030" width="6.85546875" style="129" customWidth="1"/>
    <col min="1031" max="1031" width="10.42578125" style="129" customWidth="1"/>
    <col min="1032" max="1032" width="12.140625" style="129" customWidth="1"/>
    <col min="1033" max="1033" width="36.28515625" style="129" customWidth="1"/>
    <col min="1034" max="1281" width="9.140625" style="129"/>
    <col min="1282" max="1282" width="3.7109375" style="129" customWidth="1"/>
    <col min="1283" max="1283" width="3.5703125" style="129" customWidth="1"/>
    <col min="1284" max="1284" width="40.140625" style="129" customWidth="1"/>
    <col min="1285" max="1285" width="6.28515625" style="129" customWidth="1"/>
    <col min="1286" max="1286" width="6.85546875" style="129" customWidth="1"/>
    <col min="1287" max="1287" width="10.42578125" style="129" customWidth="1"/>
    <col min="1288" max="1288" width="12.140625" style="129" customWidth="1"/>
    <col min="1289" max="1289" width="36.28515625" style="129" customWidth="1"/>
    <col min="1290" max="1537" width="9.140625" style="129"/>
    <col min="1538" max="1538" width="3.7109375" style="129" customWidth="1"/>
    <col min="1539" max="1539" width="3.5703125" style="129" customWidth="1"/>
    <col min="1540" max="1540" width="40.140625" style="129" customWidth="1"/>
    <col min="1541" max="1541" width="6.28515625" style="129" customWidth="1"/>
    <col min="1542" max="1542" width="6.85546875" style="129" customWidth="1"/>
    <col min="1543" max="1543" width="10.42578125" style="129" customWidth="1"/>
    <col min="1544" max="1544" width="12.140625" style="129" customWidth="1"/>
    <col min="1545" max="1545" width="36.28515625" style="129" customWidth="1"/>
    <col min="1546" max="1793" width="9.140625" style="129"/>
    <col min="1794" max="1794" width="3.7109375" style="129" customWidth="1"/>
    <col min="1795" max="1795" width="3.5703125" style="129" customWidth="1"/>
    <col min="1796" max="1796" width="40.140625" style="129" customWidth="1"/>
    <col min="1797" max="1797" width="6.28515625" style="129" customWidth="1"/>
    <col min="1798" max="1798" width="6.85546875" style="129" customWidth="1"/>
    <col min="1799" max="1799" width="10.42578125" style="129" customWidth="1"/>
    <col min="1800" max="1800" width="12.140625" style="129" customWidth="1"/>
    <col min="1801" max="1801" width="36.28515625" style="129" customWidth="1"/>
    <col min="1802" max="2049" width="9.140625" style="129"/>
    <col min="2050" max="2050" width="3.7109375" style="129" customWidth="1"/>
    <col min="2051" max="2051" width="3.5703125" style="129" customWidth="1"/>
    <col min="2052" max="2052" width="40.140625" style="129" customWidth="1"/>
    <col min="2053" max="2053" width="6.28515625" style="129" customWidth="1"/>
    <col min="2054" max="2054" width="6.85546875" style="129" customWidth="1"/>
    <col min="2055" max="2055" width="10.42578125" style="129" customWidth="1"/>
    <col min="2056" max="2056" width="12.140625" style="129" customWidth="1"/>
    <col min="2057" max="2057" width="36.28515625" style="129" customWidth="1"/>
    <col min="2058" max="2305" width="9.140625" style="129"/>
    <col min="2306" max="2306" width="3.7109375" style="129" customWidth="1"/>
    <col min="2307" max="2307" width="3.5703125" style="129" customWidth="1"/>
    <col min="2308" max="2308" width="40.140625" style="129" customWidth="1"/>
    <col min="2309" max="2309" width="6.28515625" style="129" customWidth="1"/>
    <col min="2310" max="2310" width="6.85546875" style="129" customWidth="1"/>
    <col min="2311" max="2311" width="10.42578125" style="129" customWidth="1"/>
    <col min="2312" max="2312" width="12.140625" style="129" customWidth="1"/>
    <col min="2313" max="2313" width="36.28515625" style="129" customWidth="1"/>
    <col min="2314" max="2561" width="9.140625" style="129"/>
    <col min="2562" max="2562" width="3.7109375" style="129" customWidth="1"/>
    <col min="2563" max="2563" width="3.5703125" style="129" customWidth="1"/>
    <col min="2564" max="2564" width="40.140625" style="129" customWidth="1"/>
    <col min="2565" max="2565" width="6.28515625" style="129" customWidth="1"/>
    <col min="2566" max="2566" width="6.85546875" style="129" customWidth="1"/>
    <col min="2567" max="2567" width="10.42578125" style="129" customWidth="1"/>
    <col min="2568" max="2568" width="12.140625" style="129" customWidth="1"/>
    <col min="2569" max="2569" width="36.28515625" style="129" customWidth="1"/>
    <col min="2570" max="2817" width="9.140625" style="129"/>
    <col min="2818" max="2818" width="3.7109375" style="129" customWidth="1"/>
    <col min="2819" max="2819" width="3.5703125" style="129" customWidth="1"/>
    <col min="2820" max="2820" width="40.140625" style="129" customWidth="1"/>
    <col min="2821" max="2821" width="6.28515625" style="129" customWidth="1"/>
    <col min="2822" max="2822" width="6.85546875" style="129" customWidth="1"/>
    <col min="2823" max="2823" width="10.42578125" style="129" customWidth="1"/>
    <col min="2824" max="2824" width="12.140625" style="129" customWidth="1"/>
    <col min="2825" max="2825" width="36.28515625" style="129" customWidth="1"/>
    <col min="2826" max="3073" width="9.140625" style="129"/>
    <col min="3074" max="3074" width="3.7109375" style="129" customWidth="1"/>
    <col min="3075" max="3075" width="3.5703125" style="129" customWidth="1"/>
    <col min="3076" max="3076" width="40.140625" style="129" customWidth="1"/>
    <col min="3077" max="3077" width="6.28515625" style="129" customWidth="1"/>
    <col min="3078" max="3078" width="6.85546875" style="129" customWidth="1"/>
    <col min="3079" max="3079" width="10.42578125" style="129" customWidth="1"/>
    <col min="3080" max="3080" width="12.140625" style="129" customWidth="1"/>
    <col min="3081" max="3081" width="36.28515625" style="129" customWidth="1"/>
    <col min="3082" max="3329" width="9.140625" style="129"/>
    <col min="3330" max="3330" width="3.7109375" style="129" customWidth="1"/>
    <col min="3331" max="3331" width="3.5703125" style="129" customWidth="1"/>
    <col min="3332" max="3332" width="40.140625" style="129" customWidth="1"/>
    <col min="3333" max="3333" width="6.28515625" style="129" customWidth="1"/>
    <col min="3334" max="3334" width="6.85546875" style="129" customWidth="1"/>
    <col min="3335" max="3335" width="10.42578125" style="129" customWidth="1"/>
    <col min="3336" max="3336" width="12.140625" style="129" customWidth="1"/>
    <col min="3337" max="3337" width="36.28515625" style="129" customWidth="1"/>
    <col min="3338" max="3585" width="9.140625" style="129"/>
    <col min="3586" max="3586" width="3.7109375" style="129" customWidth="1"/>
    <col min="3587" max="3587" width="3.5703125" style="129" customWidth="1"/>
    <col min="3588" max="3588" width="40.140625" style="129" customWidth="1"/>
    <col min="3589" max="3589" width="6.28515625" style="129" customWidth="1"/>
    <col min="3590" max="3590" width="6.85546875" style="129" customWidth="1"/>
    <col min="3591" max="3591" width="10.42578125" style="129" customWidth="1"/>
    <col min="3592" max="3592" width="12.140625" style="129" customWidth="1"/>
    <col min="3593" max="3593" width="36.28515625" style="129" customWidth="1"/>
    <col min="3594" max="3841" width="9.140625" style="129"/>
    <col min="3842" max="3842" width="3.7109375" style="129" customWidth="1"/>
    <col min="3843" max="3843" width="3.5703125" style="129" customWidth="1"/>
    <col min="3844" max="3844" width="40.140625" style="129" customWidth="1"/>
    <col min="3845" max="3845" width="6.28515625" style="129" customWidth="1"/>
    <col min="3846" max="3846" width="6.85546875" style="129" customWidth="1"/>
    <col min="3847" max="3847" width="10.42578125" style="129" customWidth="1"/>
    <col min="3848" max="3848" width="12.140625" style="129" customWidth="1"/>
    <col min="3849" max="3849" width="36.28515625" style="129" customWidth="1"/>
    <col min="3850" max="4097" width="9.140625" style="129"/>
    <col min="4098" max="4098" width="3.7109375" style="129" customWidth="1"/>
    <col min="4099" max="4099" width="3.5703125" style="129" customWidth="1"/>
    <col min="4100" max="4100" width="40.140625" style="129" customWidth="1"/>
    <col min="4101" max="4101" width="6.28515625" style="129" customWidth="1"/>
    <col min="4102" max="4102" width="6.85546875" style="129" customWidth="1"/>
    <col min="4103" max="4103" width="10.42578125" style="129" customWidth="1"/>
    <col min="4104" max="4104" width="12.140625" style="129" customWidth="1"/>
    <col min="4105" max="4105" width="36.28515625" style="129" customWidth="1"/>
    <col min="4106" max="4353" width="9.140625" style="129"/>
    <col min="4354" max="4354" width="3.7109375" style="129" customWidth="1"/>
    <col min="4355" max="4355" width="3.5703125" style="129" customWidth="1"/>
    <col min="4356" max="4356" width="40.140625" style="129" customWidth="1"/>
    <col min="4357" max="4357" width="6.28515625" style="129" customWidth="1"/>
    <col min="4358" max="4358" width="6.85546875" style="129" customWidth="1"/>
    <col min="4359" max="4359" width="10.42578125" style="129" customWidth="1"/>
    <col min="4360" max="4360" width="12.140625" style="129" customWidth="1"/>
    <col min="4361" max="4361" width="36.28515625" style="129" customWidth="1"/>
    <col min="4362" max="4609" width="9.140625" style="129"/>
    <col min="4610" max="4610" width="3.7109375" style="129" customWidth="1"/>
    <col min="4611" max="4611" width="3.5703125" style="129" customWidth="1"/>
    <col min="4612" max="4612" width="40.140625" style="129" customWidth="1"/>
    <col min="4613" max="4613" width="6.28515625" style="129" customWidth="1"/>
    <col min="4614" max="4614" width="6.85546875" style="129" customWidth="1"/>
    <col min="4615" max="4615" width="10.42578125" style="129" customWidth="1"/>
    <col min="4616" max="4616" width="12.140625" style="129" customWidth="1"/>
    <col min="4617" max="4617" width="36.28515625" style="129" customWidth="1"/>
    <col min="4618" max="4865" width="9.140625" style="129"/>
    <col min="4866" max="4866" width="3.7109375" style="129" customWidth="1"/>
    <col min="4867" max="4867" width="3.5703125" style="129" customWidth="1"/>
    <col min="4868" max="4868" width="40.140625" style="129" customWidth="1"/>
    <col min="4869" max="4869" width="6.28515625" style="129" customWidth="1"/>
    <col min="4870" max="4870" width="6.85546875" style="129" customWidth="1"/>
    <col min="4871" max="4871" width="10.42578125" style="129" customWidth="1"/>
    <col min="4872" max="4872" width="12.140625" style="129" customWidth="1"/>
    <col min="4873" max="4873" width="36.28515625" style="129" customWidth="1"/>
    <col min="4874" max="5121" width="9.140625" style="129"/>
    <col min="5122" max="5122" width="3.7109375" style="129" customWidth="1"/>
    <col min="5123" max="5123" width="3.5703125" style="129" customWidth="1"/>
    <col min="5124" max="5124" width="40.140625" style="129" customWidth="1"/>
    <col min="5125" max="5125" width="6.28515625" style="129" customWidth="1"/>
    <col min="5126" max="5126" width="6.85546875" style="129" customWidth="1"/>
    <col min="5127" max="5127" width="10.42578125" style="129" customWidth="1"/>
    <col min="5128" max="5128" width="12.140625" style="129" customWidth="1"/>
    <col min="5129" max="5129" width="36.28515625" style="129" customWidth="1"/>
    <col min="5130" max="5377" width="9.140625" style="129"/>
    <col min="5378" max="5378" width="3.7109375" style="129" customWidth="1"/>
    <col min="5379" max="5379" width="3.5703125" style="129" customWidth="1"/>
    <col min="5380" max="5380" width="40.140625" style="129" customWidth="1"/>
    <col min="5381" max="5381" width="6.28515625" style="129" customWidth="1"/>
    <col min="5382" max="5382" width="6.85546875" style="129" customWidth="1"/>
    <col min="5383" max="5383" width="10.42578125" style="129" customWidth="1"/>
    <col min="5384" max="5384" width="12.140625" style="129" customWidth="1"/>
    <col min="5385" max="5385" width="36.28515625" style="129" customWidth="1"/>
    <col min="5386" max="5633" width="9.140625" style="129"/>
    <col min="5634" max="5634" width="3.7109375" style="129" customWidth="1"/>
    <col min="5635" max="5635" width="3.5703125" style="129" customWidth="1"/>
    <col min="5636" max="5636" width="40.140625" style="129" customWidth="1"/>
    <col min="5637" max="5637" width="6.28515625" style="129" customWidth="1"/>
    <col min="5638" max="5638" width="6.85546875" style="129" customWidth="1"/>
    <col min="5639" max="5639" width="10.42578125" style="129" customWidth="1"/>
    <col min="5640" max="5640" width="12.140625" style="129" customWidth="1"/>
    <col min="5641" max="5641" width="36.28515625" style="129" customWidth="1"/>
    <col min="5642" max="5889" width="9.140625" style="129"/>
    <col min="5890" max="5890" width="3.7109375" style="129" customWidth="1"/>
    <col min="5891" max="5891" width="3.5703125" style="129" customWidth="1"/>
    <col min="5892" max="5892" width="40.140625" style="129" customWidth="1"/>
    <col min="5893" max="5893" width="6.28515625" style="129" customWidth="1"/>
    <col min="5894" max="5894" width="6.85546875" style="129" customWidth="1"/>
    <col min="5895" max="5895" width="10.42578125" style="129" customWidth="1"/>
    <col min="5896" max="5896" width="12.140625" style="129" customWidth="1"/>
    <col min="5897" max="5897" width="36.28515625" style="129" customWidth="1"/>
    <col min="5898" max="6145" width="9.140625" style="129"/>
    <col min="6146" max="6146" width="3.7109375" style="129" customWidth="1"/>
    <col min="6147" max="6147" width="3.5703125" style="129" customWidth="1"/>
    <col min="6148" max="6148" width="40.140625" style="129" customWidth="1"/>
    <col min="6149" max="6149" width="6.28515625" style="129" customWidth="1"/>
    <col min="6150" max="6150" width="6.85546875" style="129" customWidth="1"/>
    <col min="6151" max="6151" width="10.42578125" style="129" customWidth="1"/>
    <col min="6152" max="6152" width="12.140625" style="129" customWidth="1"/>
    <col min="6153" max="6153" width="36.28515625" style="129" customWidth="1"/>
    <col min="6154" max="6401" width="9.140625" style="129"/>
    <col min="6402" max="6402" width="3.7109375" style="129" customWidth="1"/>
    <col min="6403" max="6403" width="3.5703125" style="129" customWidth="1"/>
    <col min="6404" max="6404" width="40.140625" style="129" customWidth="1"/>
    <col min="6405" max="6405" width="6.28515625" style="129" customWidth="1"/>
    <col min="6406" max="6406" width="6.85546875" style="129" customWidth="1"/>
    <col min="6407" max="6407" width="10.42578125" style="129" customWidth="1"/>
    <col min="6408" max="6408" width="12.140625" style="129" customWidth="1"/>
    <col min="6409" max="6409" width="36.28515625" style="129" customWidth="1"/>
    <col min="6410" max="6657" width="9.140625" style="129"/>
    <col min="6658" max="6658" width="3.7109375" style="129" customWidth="1"/>
    <col min="6659" max="6659" width="3.5703125" style="129" customWidth="1"/>
    <col min="6660" max="6660" width="40.140625" style="129" customWidth="1"/>
    <col min="6661" max="6661" width="6.28515625" style="129" customWidth="1"/>
    <col min="6662" max="6662" width="6.85546875" style="129" customWidth="1"/>
    <col min="6663" max="6663" width="10.42578125" style="129" customWidth="1"/>
    <col min="6664" max="6664" width="12.140625" style="129" customWidth="1"/>
    <col min="6665" max="6665" width="36.28515625" style="129" customWidth="1"/>
    <col min="6666" max="6913" width="9.140625" style="129"/>
    <col min="6914" max="6914" width="3.7109375" style="129" customWidth="1"/>
    <col min="6915" max="6915" width="3.5703125" style="129" customWidth="1"/>
    <col min="6916" max="6916" width="40.140625" style="129" customWidth="1"/>
    <col min="6917" max="6917" width="6.28515625" style="129" customWidth="1"/>
    <col min="6918" max="6918" width="6.85546875" style="129" customWidth="1"/>
    <col min="6919" max="6919" width="10.42578125" style="129" customWidth="1"/>
    <col min="6920" max="6920" width="12.140625" style="129" customWidth="1"/>
    <col min="6921" max="6921" width="36.28515625" style="129" customWidth="1"/>
    <col min="6922" max="7169" width="9.140625" style="129"/>
    <col min="7170" max="7170" width="3.7109375" style="129" customWidth="1"/>
    <col min="7171" max="7171" width="3.5703125" style="129" customWidth="1"/>
    <col min="7172" max="7172" width="40.140625" style="129" customWidth="1"/>
    <col min="7173" max="7173" width="6.28515625" style="129" customWidth="1"/>
    <col min="7174" max="7174" width="6.85546875" style="129" customWidth="1"/>
    <col min="7175" max="7175" width="10.42578125" style="129" customWidth="1"/>
    <col min="7176" max="7176" width="12.140625" style="129" customWidth="1"/>
    <col min="7177" max="7177" width="36.28515625" style="129" customWidth="1"/>
    <col min="7178" max="7425" width="9.140625" style="129"/>
    <col min="7426" max="7426" width="3.7109375" style="129" customWidth="1"/>
    <col min="7427" max="7427" width="3.5703125" style="129" customWidth="1"/>
    <col min="7428" max="7428" width="40.140625" style="129" customWidth="1"/>
    <col min="7429" max="7429" width="6.28515625" style="129" customWidth="1"/>
    <col min="7430" max="7430" width="6.85546875" style="129" customWidth="1"/>
    <col min="7431" max="7431" width="10.42578125" style="129" customWidth="1"/>
    <col min="7432" max="7432" width="12.140625" style="129" customWidth="1"/>
    <col min="7433" max="7433" width="36.28515625" style="129" customWidth="1"/>
    <col min="7434" max="7681" width="9.140625" style="129"/>
    <col min="7682" max="7682" width="3.7109375" style="129" customWidth="1"/>
    <col min="7683" max="7683" width="3.5703125" style="129" customWidth="1"/>
    <col min="7684" max="7684" width="40.140625" style="129" customWidth="1"/>
    <col min="7685" max="7685" width="6.28515625" style="129" customWidth="1"/>
    <col min="7686" max="7686" width="6.85546875" style="129" customWidth="1"/>
    <col min="7687" max="7687" width="10.42578125" style="129" customWidth="1"/>
    <col min="7688" max="7688" width="12.140625" style="129" customWidth="1"/>
    <col min="7689" max="7689" width="36.28515625" style="129" customWidth="1"/>
    <col min="7690" max="7937" width="9.140625" style="129"/>
    <col min="7938" max="7938" width="3.7109375" style="129" customWidth="1"/>
    <col min="7939" max="7939" width="3.5703125" style="129" customWidth="1"/>
    <col min="7940" max="7940" width="40.140625" style="129" customWidth="1"/>
    <col min="7941" max="7941" width="6.28515625" style="129" customWidth="1"/>
    <col min="7942" max="7942" width="6.85546875" style="129" customWidth="1"/>
    <col min="7943" max="7943" width="10.42578125" style="129" customWidth="1"/>
    <col min="7944" max="7944" width="12.140625" style="129" customWidth="1"/>
    <col min="7945" max="7945" width="36.28515625" style="129" customWidth="1"/>
    <col min="7946" max="8193" width="9.140625" style="129"/>
    <col min="8194" max="8194" width="3.7109375" style="129" customWidth="1"/>
    <col min="8195" max="8195" width="3.5703125" style="129" customWidth="1"/>
    <col min="8196" max="8196" width="40.140625" style="129" customWidth="1"/>
    <col min="8197" max="8197" width="6.28515625" style="129" customWidth="1"/>
    <col min="8198" max="8198" width="6.85546875" style="129" customWidth="1"/>
    <col min="8199" max="8199" width="10.42578125" style="129" customWidth="1"/>
    <col min="8200" max="8200" width="12.140625" style="129" customWidth="1"/>
    <col min="8201" max="8201" width="36.28515625" style="129" customWidth="1"/>
    <col min="8202" max="8449" width="9.140625" style="129"/>
    <col min="8450" max="8450" width="3.7109375" style="129" customWidth="1"/>
    <col min="8451" max="8451" width="3.5703125" style="129" customWidth="1"/>
    <col min="8452" max="8452" width="40.140625" style="129" customWidth="1"/>
    <col min="8453" max="8453" width="6.28515625" style="129" customWidth="1"/>
    <col min="8454" max="8454" width="6.85546875" style="129" customWidth="1"/>
    <col min="8455" max="8455" width="10.42578125" style="129" customWidth="1"/>
    <col min="8456" max="8456" width="12.140625" style="129" customWidth="1"/>
    <col min="8457" max="8457" width="36.28515625" style="129" customWidth="1"/>
    <col min="8458" max="8705" width="9.140625" style="129"/>
    <col min="8706" max="8706" width="3.7109375" style="129" customWidth="1"/>
    <col min="8707" max="8707" width="3.5703125" style="129" customWidth="1"/>
    <col min="8708" max="8708" width="40.140625" style="129" customWidth="1"/>
    <col min="8709" max="8709" width="6.28515625" style="129" customWidth="1"/>
    <col min="8710" max="8710" width="6.85546875" style="129" customWidth="1"/>
    <col min="8711" max="8711" width="10.42578125" style="129" customWidth="1"/>
    <col min="8712" max="8712" width="12.140625" style="129" customWidth="1"/>
    <col min="8713" max="8713" width="36.28515625" style="129" customWidth="1"/>
    <col min="8714" max="8961" width="9.140625" style="129"/>
    <col min="8962" max="8962" width="3.7109375" style="129" customWidth="1"/>
    <col min="8963" max="8963" width="3.5703125" style="129" customWidth="1"/>
    <col min="8964" max="8964" width="40.140625" style="129" customWidth="1"/>
    <col min="8965" max="8965" width="6.28515625" style="129" customWidth="1"/>
    <col min="8966" max="8966" width="6.85546875" style="129" customWidth="1"/>
    <col min="8967" max="8967" width="10.42578125" style="129" customWidth="1"/>
    <col min="8968" max="8968" width="12.140625" style="129" customWidth="1"/>
    <col min="8969" max="8969" width="36.28515625" style="129" customWidth="1"/>
    <col min="8970" max="9217" width="9.140625" style="129"/>
    <col min="9218" max="9218" width="3.7109375" style="129" customWidth="1"/>
    <col min="9219" max="9219" width="3.5703125" style="129" customWidth="1"/>
    <col min="9220" max="9220" width="40.140625" style="129" customWidth="1"/>
    <col min="9221" max="9221" width="6.28515625" style="129" customWidth="1"/>
    <col min="9222" max="9222" width="6.85546875" style="129" customWidth="1"/>
    <col min="9223" max="9223" width="10.42578125" style="129" customWidth="1"/>
    <col min="9224" max="9224" width="12.140625" style="129" customWidth="1"/>
    <col min="9225" max="9225" width="36.28515625" style="129" customWidth="1"/>
    <col min="9226" max="9473" width="9.140625" style="129"/>
    <col min="9474" max="9474" width="3.7109375" style="129" customWidth="1"/>
    <col min="9475" max="9475" width="3.5703125" style="129" customWidth="1"/>
    <col min="9476" max="9476" width="40.140625" style="129" customWidth="1"/>
    <col min="9477" max="9477" width="6.28515625" style="129" customWidth="1"/>
    <col min="9478" max="9478" width="6.85546875" style="129" customWidth="1"/>
    <col min="9479" max="9479" width="10.42578125" style="129" customWidth="1"/>
    <col min="9480" max="9480" width="12.140625" style="129" customWidth="1"/>
    <col min="9481" max="9481" width="36.28515625" style="129" customWidth="1"/>
    <col min="9482" max="9729" width="9.140625" style="129"/>
    <col min="9730" max="9730" width="3.7109375" style="129" customWidth="1"/>
    <col min="9731" max="9731" width="3.5703125" style="129" customWidth="1"/>
    <col min="9732" max="9732" width="40.140625" style="129" customWidth="1"/>
    <col min="9733" max="9733" width="6.28515625" style="129" customWidth="1"/>
    <col min="9734" max="9734" width="6.85546875" style="129" customWidth="1"/>
    <col min="9735" max="9735" width="10.42578125" style="129" customWidth="1"/>
    <col min="9736" max="9736" width="12.140625" style="129" customWidth="1"/>
    <col min="9737" max="9737" width="36.28515625" style="129" customWidth="1"/>
    <col min="9738" max="9985" width="9.140625" style="129"/>
    <col min="9986" max="9986" width="3.7109375" style="129" customWidth="1"/>
    <col min="9987" max="9987" width="3.5703125" style="129" customWidth="1"/>
    <col min="9988" max="9988" width="40.140625" style="129" customWidth="1"/>
    <col min="9989" max="9989" width="6.28515625" style="129" customWidth="1"/>
    <col min="9990" max="9990" width="6.85546875" style="129" customWidth="1"/>
    <col min="9991" max="9991" width="10.42578125" style="129" customWidth="1"/>
    <col min="9992" max="9992" width="12.140625" style="129" customWidth="1"/>
    <col min="9993" max="9993" width="36.28515625" style="129" customWidth="1"/>
    <col min="9994" max="10241" width="9.140625" style="129"/>
    <col min="10242" max="10242" width="3.7109375" style="129" customWidth="1"/>
    <col min="10243" max="10243" width="3.5703125" style="129" customWidth="1"/>
    <col min="10244" max="10244" width="40.140625" style="129" customWidth="1"/>
    <col min="10245" max="10245" width="6.28515625" style="129" customWidth="1"/>
    <col min="10246" max="10246" width="6.85546875" style="129" customWidth="1"/>
    <col min="10247" max="10247" width="10.42578125" style="129" customWidth="1"/>
    <col min="10248" max="10248" width="12.140625" style="129" customWidth="1"/>
    <col min="10249" max="10249" width="36.28515625" style="129" customWidth="1"/>
    <col min="10250" max="10497" width="9.140625" style="129"/>
    <col min="10498" max="10498" width="3.7109375" style="129" customWidth="1"/>
    <col min="10499" max="10499" width="3.5703125" style="129" customWidth="1"/>
    <col min="10500" max="10500" width="40.140625" style="129" customWidth="1"/>
    <col min="10501" max="10501" width="6.28515625" style="129" customWidth="1"/>
    <col min="10502" max="10502" width="6.85546875" style="129" customWidth="1"/>
    <col min="10503" max="10503" width="10.42578125" style="129" customWidth="1"/>
    <col min="10504" max="10504" width="12.140625" style="129" customWidth="1"/>
    <col min="10505" max="10505" width="36.28515625" style="129" customWidth="1"/>
    <col min="10506" max="10753" width="9.140625" style="129"/>
    <col min="10754" max="10754" width="3.7109375" style="129" customWidth="1"/>
    <col min="10755" max="10755" width="3.5703125" style="129" customWidth="1"/>
    <col min="10756" max="10756" width="40.140625" style="129" customWidth="1"/>
    <col min="10757" max="10757" width="6.28515625" style="129" customWidth="1"/>
    <col min="10758" max="10758" width="6.85546875" style="129" customWidth="1"/>
    <col min="10759" max="10759" width="10.42578125" style="129" customWidth="1"/>
    <col min="10760" max="10760" width="12.140625" style="129" customWidth="1"/>
    <col min="10761" max="10761" width="36.28515625" style="129" customWidth="1"/>
    <col min="10762" max="11009" width="9.140625" style="129"/>
    <col min="11010" max="11010" width="3.7109375" style="129" customWidth="1"/>
    <col min="11011" max="11011" width="3.5703125" style="129" customWidth="1"/>
    <col min="11012" max="11012" width="40.140625" style="129" customWidth="1"/>
    <col min="11013" max="11013" width="6.28515625" style="129" customWidth="1"/>
    <col min="11014" max="11014" width="6.85546875" style="129" customWidth="1"/>
    <col min="11015" max="11015" width="10.42578125" style="129" customWidth="1"/>
    <col min="11016" max="11016" width="12.140625" style="129" customWidth="1"/>
    <col min="11017" max="11017" width="36.28515625" style="129" customWidth="1"/>
    <col min="11018" max="11265" width="9.140625" style="129"/>
    <col min="11266" max="11266" width="3.7109375" style="129" customWidth="1"/>
    <col min="11267" max="11267" width="3.5703125" style="129" customWidth="1"/>
    <col min="11268" max="11268" width="40.140625" style="129" customWidth="1"/>
    <col min="11269" max="11269" width="6.28515625" style="129" customWidth="1"/>
    <col min="11270" max="11270" width="6.85546875" style="129" customWidth="1"/>
    <col min="11271" max="11271" width="10.42578125" style="129" customWidth="1"/>
    <col min="11272" max="11272" width="12.140625" style="129" customWidth="1"/>
    <col min="11273" max="11273" width="36.28515625" style="129" customWidth="1"/>
    <col min="11274" max="11521" width="9.140625" style="129"/>
    <col min="11522" max="11522" width="3.7109375" style="129" customWidth="1"/>
    <col min="11523" max="11523" width="3.5703125" style="129" customWidth="1"/>
    <col min="11524" max="11524" width="40.140625" style="129" customWidth="1"/>
    <col min="11525" max="11525" width="6.28515625" style="129" customWidth="1"/>
    <col min="11526" max="11526" width="6.85546875" style="129" customWidth="1"/>
    <col min="11527" max="11527" width="10.42578125" style="129" customWidth="1"/>
    <col min="11528" max="11528" width="12.140625" style="129" customWidth="1"/>
    <col min="11529" max="11529" width="36.28515625" style="129" customWidth="1"/>
    <col min="11530" max="11777" width="9.140625" style="129"/>
    <col min="11778" max="11778" width="3.7109375" style="129" customWidth="1"/>
    <col min="11779" max="11779" width="3.5703125" style="129" customWidth="1"/>
    <col min="11780" max="11780" width="40.140625" style="129" customWidth="1"/>
    <col min="11781" max="11781" width="6.28515625" style="129" customWidth="1"/>
    <col min="11782" max="11782" width="6.85546875" style="129" customWidth="1"/>
    <col min="11783" max="11783" width="10.42578125" style="129" customWidth="1"/>
    <col min="11784" max="11784" width="12.140625" style="129" customWidth="1"/>
    <col min="11785" max="11785" width="36.28515625" style="129" customWidth="1"/>
    <col min="11786" max="12033" width="9.140625" style="129"/>
    <col min="12034" max="12034" width="3.7109375" style="129" customWidth="1"/>
    <col min="12035" max="12035" width="3.5703125" style="129" customWidth="1"/>
    <col min="12036" max="12036" width="40.140625" style="129" customWidth="1"/>
    <col min="12037" max="12037" width="6.28515625" style="129" customWidth="1"/>
    <col min="12038" max="12038" width="6.85546875" style="129" customWidth="1"/>
    <col min="12039" max="12039" width="10.42578125" style="129" customWidth="1"/>
    <col min="12040" max="12040" width="12.140625" style="129" customWidth="1"/>
    <col min="12041" max="12041" width="36.28515625" style="129" customWidth="1"/>
    <col min="12042" max="12289" width="9.140625" style="129"/>
    <col min="12290" max="12290" width="3.7109375" style="129" customWidth="1"/>
    <col min="12291" max="12291" width="3.5703125" style="129" customWidth="1"/>
    <col min="12292" max="12292" width="40.140625" style="129" customWidth="1"/>
    <col min="12293" max="12293" width="6.28515625" style="129" customWidth="1"/>
    <col min="12294" max="12294" width="6.85546875" style="129" customWidth="1"/>
    <col min="12295" max="12295" width="10.42578125" style="129" customWidth="1"/>
    <col min="12296" max="12296" width="12.140625" style="129" customWidth="1"/>
    <col min="12297" max="12297" width="36.28515625" style="129" customWidth="1"/>
    <col min="12298" max="12545" width="9.140625" style="129"/>
    <col min="12546" max="12546" width="3.7109375" style="129" customWidth="1"/>
    <col min="12547" max="12547" width="3.5703125" style="129" customWidth="1"/>
    <col min="12548" max="12548" width="40.140625" style="129" customWidth="1"/>
    <col min="12549" max="12549" width="6.28515625" style="129" customWidth="1"/>
    <col min="12550" max="12550" width="6.85546875" style="129" customWidth="1"/>
    <col min="12551" max="12551" width="10.42578125" style="129" customWidth="1"/>
    <col min="12552" max="12552" width="12.140625" style="129" customWidth="1"/>
    <col min="12553" max="12553" width="36.28515625" style="129" customWidth="1"/>
    <col min="12554" max="12801" width="9.140625" style="129"/>
    <col min="12802" max="12802" width="3.7109375" style="129" customWidth="1"/>
    <col min="12803" max="12803" width="3.5703125" style="129" customWidth="1"/>
    <col min="12804" max="12804" width="40.140625" style="129" customWidth="1"/>
    <col min="12805" max="12805" width="6.28515625" style="129" customWidth="1"/>
    <col min="12806" max="12806" width="6.85546875" style="129" customWidth="1"/>
    <col min="12807" max="12807" width="10.42578125" style="129" customWidth="1"/>
    <col min="12808" max="12808" width="12.140625" style="129" customWidth="1"/>
    <col min="12809" max="12809" width="36.28515625" style="129" customWidth="1"/>
    <col min="12810" max="13057" width="9.140625" style="129"/>
    <col min="13058" max="13058" width="3.7109375" style="129" customWidth="1"/>
    <col min="13059" max="13059" width="3.5703125" style="129" customWidth="1"/>
    <col min="13060" max="13060" width="40.140625" style="129" customWidth="1"/>
    <col min="13061" max="13061" width="6.28515625" style="129" customWidth="1"/>
    <col min="13062" max="13062" width="6.85546875" style="129" customWidth="1"/>
    <col min="13063" max="13063" width="10.42578125" style="129" customWidth="1"/>
    <col min="13064" max="13064" width="12.140625" style="129" customWidth="1"/>
    <col min="13065" max="13065" width="36.28515625" style="129" customWidth="1"/>
    <col min="13066" max="13313" width="9.140625" style="129"/>
    <col min="13314" max="13314" width="3.7109375" style="129" customWidth="1"/>
    <col min="13315" max="13315" width="3.5703125" style="129" customWidth="1"/>
    <col min="13316" max="13316" width="40.140625" style="129" customWidth="1"/>
    <col min="13317" max="13317" width="6.28515625" style="129" customWidth="1"/>
    <col min="13318" max="13318" width="6.85546875" style="129" customWidth="1"/>
    <col min="13319" max="13319" width="10.42578125" style="129" customWidth="1"/>
    <col min="13320" max="13320" width="12.140625" style="129" customWidth="1"/>
    <col min="13321" max="13321" width="36.28515625" style="129" customWidth="1"/>
    <col min="13322" max="13569" width="9.140625" style="129"/>
    <col min="13570" max="13570" width="3.7109375" style="129" customWidth="1"/>
    <col min="13571" max="13571" width="3.5703125" style="129" customWidth="1"/>
    <col min="13572" max="13572" width="40.140625" style="129" customWidth="1"/>
    <col min="13573" max="13573" width="6.28515625" style="129" customWidth="1"/>
    <col min="13574" max="13574" width="6.85546875" style="129" customWidth="1"/>
    <col min="13575" max="13575" width="10.42578125" style="129" customWidth="1"/>
    <col min="13576" max="13576" width="12.140625" style="129" customWidth="1"/>
    <col min="13577" max="13577" width="36.28515625" style="129" customWidth="1"/>
    <col min="13578" max="13825" width="9.140625" style="129"/>
    <col min="13826" max="13826" width="3.7109375" style="129" customWidth="1"/>
    <col min="13827" max="13827" width="3.5703125" style="129" customWidth="1"/>
    <col min="13828" max="13828" width="40.140625" style="129" customWidth="1"/>
    <col min="13829" max="13829" width="6.28515625" style="129" customWidth="1"/>
    <col min="13830" max="13830" width="6.85546875" style="129" customWidth="1"/>
    <col min="13831" max="13831" width="10.42578125" style="129" customWidth="1"/>
    <col min="13832" max="13832" width="12.140625" style="129" customWidth="1"/>
    <col min="13833" max="13833" width="36.28515625" style="129" customWidth="1"/>
    <col min="13834" max="14081" width="9.140625" style="129"/>
    <col min="14082" max="14082" width="3.7109375" style="129" customWidth="1"/>
    <col min="14083" max="14083" width="3.5703125" style="129" customWidth="1"/>
    <col min="14084" max="14084" width="40.140625" style="129" customWidth="1"/>
    <col min="14085" max="14085" width="6.28515625" style="129" customWidth="1"/>
    <col min="14086" max="14086" width="6.85546875" style="129" customWidth="1"/>
    <col min="14087" max="14087" width="10.42578125" style="129" customWidth="1"/>
    <col min="14088" max="14088" width="12.140625" style="129" customWidth="1"/>
    <col min="14089" max="14089" width="36.28515625" style="129" customWidth="1"/>
    <col min="14090" max="14337" width="9.140625" style="129"/>
    <col min="14338" max="14338" width="3.7109375" style="129" customWidth="1"/>
    <col min="14339" max="14339" width="3.5703125" style="129" customWidth="1"/>
    <col min="14340" max="14340" width="40.140625" style="129" customWidth="1"/>
    <col min="14341" max="14341" width="6.28515625" style="129" customWidth="1"/>
    <col min="14342" max="14342" width="6.85546875" style="129" customWidth="1"/>
    <col min="14343" max="14343" width="10.42578125" style="129" customWidth="1"/>
    <col min="14344" max="14344" width="12.140625" style="129" customWidth="1"/>
    <col min="14345" max="14345" width="36.28515625" style="129" customWidth="1"/>
    <col min="14346" max="14593" width="9.140625" style="129"/>
    <col min="14594" max="14594" width="3.7109375" style="129" customWidth="1"/>
    <col min="14595" max="14595" width="3.5703125" style="129" customWidth="1"/>
    <col min="14596" max="14596" width="40.140625" style="129" customWidth="1"/>
    <col min="14597" max="14597" width="6.28515625" style="129" customWidth="1"/>
    <col min="14598" max="14598" width="6.85546875" style="129" customWidth="1"/>
    <col min="14599" max="14599" width="10.42578125" style="129" customWidth="1"/>
    <col min="14600" max="14600" width="12.140625" style="129" customWidth="1"/>
    <col min="14601" max="14601" width="36.28515625" style="129" customWidth="1"/>
    <col min="14602" max="14849" width="9.140625" style="129"/>
    <col min="14850" max="14850" width="3.7109375" style="129" customWidth="1"/>
    <col min="14851" max="14851" width="3.5703125" style="129" customWidth="1"/>
    <col min="14852" max="14852" width="40.140625" style="129" customWidth="1"/>
    <col min="14853" max="14853" width="6.28515625" style="129" customWidth="1"/>
    <col min="14854" max="14854" width="6.85546875" style="129" customWidth="1"/>
    <col min="14855" max="14855" width="10.42578125" style="129" customWidth="1"/>
    <col min="14856" max="14856" width="12.140625" style="129" customWidth="1"/>
    <col min="14857" max="14857" width="36.28515625" style="129" customWidth="1"/>
    <col min="14858" max="15105" width="9.140625" style="129"/>
    <col min="15106" max="15106" width="3.7109375" style="129" customWidth="1"/>
    <col min="15107" max="15107" width="3.5703125" style="129" customWidth="1"/>
    <col min="15108" max="15108" width="40.140625" style="129" customWidth="1"/>
    <col min="15109" max="15109" width="6.28515625" style="129" customWidth="1"/>
    <col min="15110" max="15110" width="6.85546875" style="129" customWidth="1"/>
    <col min="15111" max="15111" width="10.42578125" style="129" customWidth="1"/>
    <col min="15112" max="15112" width="12.140625" style="129" customWidth="1"/>
    <col min="15113" max="15113" width="36.28515625" style="129" customWidth="1"/>
    <col min="15114" max="15361" width="9.140625" style="129"/>
    <col min="15362" max="15362" width="3.7109375" style="129" customWidth="1"/>
    <col min="15363" max="15363" width="3.5703125" style="129" customWidth="1"/>
    <col min="15364" max="15364" width="40.140625" style="129" customWidth="1"/>
    <col min="15365" max="15365" width="6.28515625" style="129" customWidth="1"/>
    <col min="15366" max="15366" width="6.85546875" style="129" customWidth="1"/>
    <col min="15367" max="15367" width="10.42578125" style="129" customWidth="1"/>
    <col min="15368" max="15368" width="12.140625" style="129" customWidth="1"/>
    <col min="15369" max="15369" width="36.28515625" style="129" customWidth="1"/>
    <col min="15370" max="15617" width="9.140625" style="129"/>
    <col min="15618" max="15618" width="3.7109375" style="129" customWidth="1"/>
    <col min="15619" max="15619" width="3.5703125" style="129" customWidth="1"/>
    <col min="15620" max="15620" width="40.140625" style="129" customWidth="1"/>
    <col min="15621" max="15621" width="6.28515625" style="129" customWidth="1"/>
    <col min="15622" max="15622" width="6.85546875" style="129" customWidth="1"/>
    <col min="15623" max="15623" width="10.42578125" style="129" customWidth="1"/>
    <col min="15624" max="15624" width="12.140625" style="129" customWidth="1"/>
    <col min="15625" max="15625" width="36.28515625" style="129" customWidth="1"/>
    <col min="15626" max="15873" width="9.140625" style="129"/>
    <col min="15874" max="15874" width="3.7109375" style="129" customWidth="1"/>
    <col min="15875" max="15875" width="3.5703125" style="129" customWidth="1"/>
    <col min="15876" max="15876" width="40.140625" style="129" customWidth="1"/>
    <col min="15877" max="15877" width="6.28515625" style="129" customWidth="1"/>
    <col min="15878" max="15878" width="6.85546875" style="129" customWidth="1"/>
    <col min="15879" max="15879" width="10.42578125" style="129" customWidth="1"/>
    <col min="15880" max="15880" width="12.140625" style="129" customWidth="1"/>
    <col min="15881" max="15881" width="36.28515625" style="129" customWidth="1"/>
    <col min="15882" max="16129" width="9.140625" style="129"/>
    <col min="16130" max="16130" width="3.7109375" style="129" customWidth="1"/>
    <col min="16131" max="16131" width="3.5703125" style="129" customWidth="1"/>
    <col min="16132" max="16132" width="40.140625" style="129" customWidth="1"/>
    <col min="16133" max="16133" width="6.28515625" style="129" customWidth="1"/>
    <col min="16134" max="16134" width="6.85546875" style="129" customWidth="1"/>
    <col min="16135" max="16135" width="10.42578125" style="129" customWidth="1"/>
    <col min="16136" max="16136" width="12.140625" style="129" customWidth="1"/>
    <col min="16137" max="16137" width="36.28515625" style="129" customWidth="1"/>
    <col min="16138" max="16384" width="9.140625" style="129"/>
  </cols>
  <sheetData>
    <row r="1" spans="1:21" x14ac:dyDescent="0.2">
      <c r="A1" s="127"/>
    </row>
    <row r="2" spans="1:21" x14ac:dyDescent="0.2">
      <c r="A2" s="131" t="s">
        <v>70</v>
      </c>
      <c r="B2" s="132" t="s">
        <v>28</v>
      </c>
      <c r="C2" s="133"/>
      <c r="D2" s="133"/>
      <c r="E2" s="134"/>
      <c r="F2" s="134"/>
      <c r="G2" s="388"/>
      <c r="H2" s="389"/>
    </row>
    <row r="3" spans="1:21" x14ac:dyDescent="0.2">
      <c r="A3" s="136"/>
      <c r="B3" s="137" t="s">
        <v>4</v>
      </c>
      <c r="H3" s="327"/>
    </row>
    <row r="4" spans="1:21" x14ac:dyDescent="0.2">
      <c r="A4" s="136"/>
      <c r="H4" s="327"/>
    </row>
    <row r="5" spans="1:21" ht="19.899999999999999" customHeight="1" x14ac:dyDescent="0.2">
      <c r="A5" s="140" t="str">
        <f>A2</f>
        <v>4.5</v>
      </c>
      <c r="B5" s="141" t="s">
        <v>154</v>
      </c>
      <c r="C5" s="143" t="s">
        <v>58</v>
      </c>
      <c r="D5" s="143"/>
      <c r="E5" s="144"/>
      <c r="F5" s="144"/>
      <c r="G5" s="391"/>
      <c r="H5" s="392"/>
    </row>
    <row r="6" spans="1:21" ht="8.25" customHeight="1" x14ac:dyDescent="0.2">
      <c r="A6" s="182"/>
      <c r="B6" s="183"/>
      <c r="C6" s="350"/>
      <c r="D6" s="350"/>
      <c r="E6" s="351"/>
      <c r="F6" s="351"/>
      <c r="G6" s="398"/>
      <c r="H6" s="399"/>
    </row>
    <row r="7" spans="1:21" ht="6" customHeight="1" x14ac:dyDescent="0.2">
      <c r="A7" s="153"/>
      <c r="B7" s="154"/>
      <c r="C7" s="155"/>
      <c r="D7" s="155"/>
      <c r="E7" s="156"/>
      <c r="F7" s="156"/>
      <c r="G7" s="157"/>
      <c r="H7" s="158"/>
    </row>
    <row r="8" spans="1:21" ht="15" customHeight="1" x14ac:dyDescent="0.2">
      <c r="A8" s="159" t="s">
        <v>1</v>
      </c>
      <c r="B8" s="160"/>
      <c r="C8" s="161" t="s">
        <v>2</v>
      </c>
      <c r="D8" s="161"/>
      <c r="E8" s="162" t="s">
        <v>9</v>
      </c>
      <c r="F8" s="163" t="s">
        <v>201</v>
      </c>
      <c r="G8" s="164" t="s">
        <v>6</v>
      </c>
      <c r="H8" s="165" t="s">
        <v>7</v>
      </c>
    </row>
    <row r="9" spans="1:21" ht="15" customHeight="1" thickBot="1" x14ac:dyDescent="0.25">
      <c r="A9" s="166"/>
      <c r="B9" s="167"/>
      <c r="C9" s="168"/>
      <c r="D9" s="168"/>
      <c r="E9" s="169" t="s">
        <v>10</v>
      </c>
      <c r="F9" s="170"/>
      <c r="G9" s="171" t="s">
        <v>8</v>
      </c>
      <c r="H9" s="172" t="s">
        <v>8</v>
      </c>
    </row>
    <row r="10" spans="1:21" ht="8.25" customHeight="1" thickTop="1" x14ac:dyDescent="0.2">
      <c r="A10" s="136"/>
      <c r="C10" s="363"/>
      <c r="D10" s="363"/>
      <c r="H10" s="327"/>
    </row>
    <row r="11" spans="1:21" ht="25.5" x14ac:dyDescent="0.25">
      <c r="A11" s="136"/>
      <c r="B11" s="207">
        <f>COUNT(#REF!)+1</f>
        <v>1</v>
      </c>
      <c r="C11" s="212" t="s">
        <v>109</v>
      </c>
      <c r="D11" s="212"/>
      <c r="E11" s="181"/>
      <c r="F11" s="181"/>
      <c r="G11" s="38"/>
      <c r="H11" s="53"/>
      <c r="I11" s="42"/>
      <c r="J11" s="42"/>
      <c r="K11" s="42"/>
      <c r="L11" s="42"/>
      <c r="N11" s="444"/>
      <c r="R11" s="220"/>
    </row>
    <row r="12" spans="1:21" s="210" customFormat="1" ht="117.6" customHeight="1" x14ac:dyDescent="0.25">
      <c r="A12" s="206"/>
      <c r="B12" s="207"/>
      <c r="C12" s="265" t="s">
        <v>207</v>
      </c>
      <c r="D12" s="265"/>
      <c r="E12" s="209"/>
      <c r="F12" s="209"/>
      <c r="G12" s="24"/>
      <c r="H12" s="46"/>
      <c r="I12" s="43"/>
      <c r="J12" s="43"/>
      <c r="K12" s="43"/>
      <c r="L12" s="43"/>
      <c r="N12" s="445"/>
      <c r="O12" s="213"/>
      <c r="R12" s="369"/>
      <c r="U12" s="213"/>
    </row>
    <row r="13" spans="1:21" s="210" customFormat="1" ht="252.6" customHeight="1" x14ac:dyDescent="0.25">
      <c r="A13" s="206"/>
      <c r="B13" s="207"/>
      <c r="C13" s="265" t="s">
        <v>208</v>
      </c>
      <c r="D13" s="265"/>
      <c r="E13" s="209"/>
      <c r="F13" s="209"/>
      <c r="G13" s="24"/>
      <c r="H13" s="46"/>
      <c r="I13" s="43"/>
      <c r="J13" s="43"/>
      <c r="K13" s="43"/>
      <c r="L13" s="43"/>
      <c r="N13" s="444"/>
      <c r="O13" s="360"/>
      <c r="R13" s="369"/>
      <c r="U13" s="213"/>
    </row>
    <row r="14" spans="1:21" s="210" customFormat="1" ht="178.5" x14ac:dyDescent="0.25">
      <c r="A14" s="206"/>
      <c r="B14" s="207"/>
      <c r="C14" s="265" t="s">
        <v>111</v>
      </c>
      <c r="D14" s="265"/>
      <c r="E14" s="209"/>
      <c r="F14" s="209" t="s">
        <v>110</v>
      </c>
      <c r="G14" s="24"/>
      <c r="H14" s="46"/>
      <c r="I14" s="43"/>
      <c r="J14" s="43"/>
      <c r="K14" s="43"/>
      <c r="L14" s="43"/>
      <c r="N14" s="444"/>
      <c r="O14" s="360"/>
      <c r="R14" s="369"/>
      <c r="U14" s="213"/>
    </row>
    <row r="15" spans="1:21" s="210" customFormat="1" ht="154.15" customHeight="1" x14ac:dyDescent="0.25">
      <c r="A15" s="206"/>
      <c r="B15" s="207"/>
      <c r="C15" s="265" t="s">
        <v>209</v>
      </c>
      <c r="D15" s="265"/>
      <c r="E15" s="209"/>
      <c r="F15" s="209" t="s">
        <v>110</v>
      </c>
      <c r="G15" s="24"/>
      <c r="H15" s="46"/>
      <c r="I15" s="43"/>
      <c r="J15" s="43"/>
      <c r="K15" s="43"/>
      <c r="L15" s="43"/>
      <c r="N15" s="444"/>
      <c r="O15" s="360"/>
      <c r="R15" s="369"/>
      <c r="U15" s="213"/>
    </row>
    <row r="16" spans="1:21" s="210" customFormat="1" ht="162" customHeight="1" x14ac:dyDescent="0.25">
      <c r="A16" s="206"/>
      <c r="B16" s="207"/>
      <c r="C16" s="265" t="s">
        <v>480</v>
      </c>
      <c r="D16" s="265"/>
      <c r="E16" s="209"/>
      <c r="F16" s="209"/>
      <c r="G16" s="24"/>
      <c r="H16" s="46"/>
      <c r="I16" s="43"/>
      <c r="J16" s="43"/>
      <c r="K16" s="43"/>
      <c r="L16" s="43"/>
      <c r="N16" s="444"/>
      <c r="O16" s="360"/>
      <c r="R16" s="369"/>
      <c r="U16" s="213"/>
    </row>
    <row r="17" spans="1:21" s="210" customFormat="1" ht="102" x14ac:dyDescent="0.25">
      <c r="A17" s="206"/>
      <c r="B17" s="207"/>
      <c r="C17" s="265" t="s">
        <v>112</v>
      </c>
      <c r="D17" s="265"/>
      <c r="E17" s="209"/>
      <c r="F17" s="209"/>
      <c r="G17" s="24"/>
      <c r="H17" s="46"/>
      <c r="I17" s="43"/>
      <c r="J17" s="43"/>
      <c r="K17" s="43"/>
      <c r="L17" s="43"/>
      <c r="N17" s="444"/>
      <c r="O17" s="360"/>
      <c r="R17" s="369"/>
      <c r="U17" s="213"/>
    </row>
    <row r="18" spans="1:21" s="210" customFormat="1" ht="76.5" x14ac:dyDescent="0.25">
      <c r="A18" s="206"/>
      <c r="B18" s="207"/>
      <c r="C18" s="265" t="s">
        <v>116</v>
      </c>
      <c r="D18" s="265"/>
      <c r="E18" s="209"/>
      <c r="F18" s="209"/>
      <c r="G18" s="24"/>
      <c r="H18" s="46"/>
      <c r="I18" s="43"/>
      <c r="J18" s="43"/>
      <c r="K18" s="43"/>
      <c r="L18" s="43"/>
      <c r="N18" s="444"/>
      <c r="O18" s="360"/>
      <c r="R18" s="369"/>
      <c r="U18" s="213"/>
    </row>
    <row r="19" spans="1:21" ht="144" customHeight="1" x14ac:dyDescent="0.25">
      <c r="A19" s="136"/>
      <c r="C19" s="265" t="s">
        <v>291</v>
      </c>
      <c r="D19" s="265"/>
      <c r="E19" s="181"/>
      <c r="F19" s="181"/>
      <c r="G19" s="28"/>
      <c r="H19" s="53"/>
      <c r="I19" s="42"/>
      <c r="J19" s="42"/>
      <c r="K19" s="42"/>
      <c r="L19" s="42"/>
      <c r="N19" s="444"/>
      <c r="O19" s="446"/>
      <c r="R19" s="220"/>
      <c r="U19" s="363"/>
    </row>
    <row r="20" spans="1:21" ht="68.25" x14ac:dyDescent="0.25">
      <c r="A20" s="136"/>
      <c r="C20" s="180" t="s">
        <v>292</v>
      </c>
      <c r="D20" s="180"/>
      <c r="E20" s="181"/>
      <c r="F20" s="181"/>
      <c r="G20" s="28"/>
      <c r="H20" s="53"/>
      <c r="I20" s="42"/>
      <c r="J20" s="42"/>
      <c r="K20" s="42"/>
      <c r="L20" s="42"/>
      <c r="N20" s="371"/>
      <c r="O20" s="363"/>
      <c r="R20" s="220"/>
      <c r="U20" s="363"/>
    </row>
    <row r="21" spans="1:21" ht="160.5" x14ac:dyDescent="0.25">
      <c r="A21" s="136"/>
      <c r="C21" s="367" t="s">
        <v>465</v>
      </c>
      <c r="D21" s="180"/>
      <c r="E21" s="181"/>
      <c r="F21" s="181"/>
      <c r="G21" s="28"/>
      <c r="H21" s="53"/>
      <c r="I21" s="42"/>
      <c r="J21" s="42"/>
      <c r="K21" s="42"/>
      <c r="L21" s="42"/>
      <c r="N21" s="447"/>
      <c r="O21" s="363"/>
      <c r="R21" s="220"/>
      <c r="U21" s="363"/>
    </row>
    <row r="22" spans="1:21" ht="50.45" customHeight="1" x14ac:dyDescent="0.25">
      <c r="A22" s="136"/>
      <c r="C22" s="367" t="s">
        <v>466</v>
      </c>
      <c r="D22" s="180"/>
      <c r="E22" s="181"/>
      <c r="F22" s="181"/>
      <c r="G22" s="28"/>
      <c r="H22" s="53"/>
      <c r="I22" s="42"/>
      <c r="J22" s="42"/>
      <c r="K22" s="42"/>
      <c r="L22" s="42"/>
      <c r="N22" s="371"/>
      <c r="O22" s="363"/>
      <c r="R22" s="220"/>
      <c r="U22" s="363"/>
    </row>
    <row r="23" spans="1:21" ht="70.150000000000006" customHeight="1" x14ac:dyDescent="0.25">
      <c r="A23" s="136"/>
      <c r="C23" s="180" t="s">
        <v>464</v>
      </c>
      <c r="D23" s="180"/>
      <c r="E23" s="181"/>
      <c r="F23" s="181"/>
      <c r="G23" s="28"/>
      <c r="H23" s="53"/>
      <c r="I23" s="42"/>
      <c r="J23" s="42"/>
      <c r="K23" s="42"/>
      <c r="L23" s="42"/>
      <c r="N23" s="371"/>
      <c r="O23" s="363"/>
      <c r="R23" s="220"/>
      <c r="U23" s="363"/>
    </row>
    <row r="24" spans="1:21" s="210" customFormat="1" ht="38.25" x14ac:dyDescent="0.25">
      <c r="A24" s="206"/>
      <c r="B24" s="207"/>
      <c r="C24" s="418" t="s">
        <v>447</v>
      </c>
      <c r="D24" s="417"/>
      <c r="E24" s="209"/>
      <c r="F24" s="209"/>
      <c r="G24" s="24"/>
      <c r="H24" s="46"/>
      <c r="I24" s="43"/>
      <c r="J24" s="43"/>
      <c r="K24" s="43"/>
      <c r="L24" s="43"/>
      <c r="N24" s="371"/>
      <c r="O24" s="213"/>
      <c r="R24" s="369"/>
      <c r="U24" s="213"/>
    </row>
    <row r="25" spans="1:21" s="210" customFormat="1" ht="53.25" x14ac:dyDescent="0.25">
      <c r="A25" s="206"/>
      <c r="B25" s="207"/>
      <c r="C25" s="418" t="s">
        <v>463</v>
      </c>
      <c r="D25" s="417"/>
      <c r="E25" s="209"/>
      <c r="F25" s="209"/>
      <c r="G25" s="24"/>
      <c r="H25" s="46"/>
      <c r="I25" s="43"/>
      <c r="J25" s="43"/>
      <c r="K25" s="43"/>
      <c r="L25" s="43"/>
      <c r="N25" s="447"/>
      <c r="O25" s="213"/>
      <c r="R25" s="369"/>
      <c r="U25" s="213"/>
    </row>
    <row r="26" spans="1:21" s="210" customFormat="1" ht="88.15" customHeight="1" x14ac:dyDescent="0.25">
      <c r="A26" s="206"/>
      <c r="B26" s="207"/>
      <c r="C26" s="417" t="s">
        <v>117</v>
      </c>
      <c r="D26" s="417"/>
      <c r="E26" s="209"/>
      <c r="F26" s="209"/>
      <c r="G26" s="24"/>
      <c r="H26" s="46"/>
      <c r="I26" s="43"/>
      <c r="J26" s="43"/>
      <c r="K26" s="43"/>
      <c r="L26" s="43"/>
      <c r="N26" s="371"/>
      <c r="O26" s="213"/>
      <c r="R26" s="369"/>
      <c r="U26" s="213"/>
    </row>
    <row r="27" spans="1:21" s="210" customFormat="1" ht="25.5" x14ac:dyDescent="0.25">
      <c r="A27" s="206"/>
      <c r="B27" s="207"/>
      <c r="C27" s="417" t="s">
        <v>176</v>
      </c>
      <c r="D27" s="417"/>
      <c r="E27" s="209"/>
      <c r="F27" s="209"/>
      <c r="G27" s="24"/>
      <c r="H27" s="46"/>
      <c r="I27" s="43"/>
      <c r="J27" s="43"/>
      <c r="K27" s="43"/>
      <c r="L27" s="43"/>
      <c r="N27" s="447"/>
      <c r="O27" s="213"/>
      <c r="R27" s="369"/>
      <c r="U27" s="213"/>
    </row>
    <row r="28" spans="1:21" ht="38.25" x14ac:dyDescent="0.25">
      <c r="A28" s="136"/>
      <c r="C28" s="448" t="s">
        <v>184</v>
      </c>
      <c r="D28" s="448"/>
      <c r="E28" s="181"/>
      <c r="F28" s="181"/>
      <c r="G28" s="28"/>
      <c r="H28" s="53"/>
      <c r="I28" s="42"/>
      <c r="J28" s="42"/>
      <c r="K28" s="42"/>
      <c r="L28" s="42"/>
      <c r="N28" s="371"/>
      <c r="O28" s="363"/>
      <c r="R28" s="220"/>
      <c r="U28" s="363"/>
    </row>
    <row r="29" spans="1:21" s="232" customFormat="1" ht="25.5" x14ac:dyDescent="0.25">
      <c r="A29" s="422"/>
      <c r="B29" s="423"/>
      <c r="C29" s="226" t="s">
        <v>293</v>
      </c>
      <c r="D29" s="216"/>
      <c r="E29" s="217" t="s">
        <v>12</v>
      </c>
      <c r="F29" s="217">
        <v>1</v>
      </c>
      <c r="G29" s="25"/>
      <c r="H29" s="47">
        <f>G29*F29</f>
        <v>0</v>
      </c>
      <c r="I29" s="43"/>
      <c r="J29" s="43"/>
      <c r="K29" s="42"/>
      <c r="L29" s="43"/>
      <c r="N29" s="365"/>
    </row>
    <row r="30" spans="1:21" s="210" customFormat="1" ht="8.25" customHeight="1" x14ac:dyDescent="0.25">
      <c r="A30" s="206"/>
      <c r="B30" s="207"/>
      <c r="C30" s="265"/>
      <c r="D30" s="325"/>
      <c r="E30" s="209"/>
      <c r="F30" s="209"/>
      <c r="G30" s="24"/>
      <c r="H30" s="46"/>
      <c r="I30" s="43"/>
      <c r="J30" s="43"/>
      <c r="K30" s="43"/>
      <c r="L30" s="43"/>
      <c r="N30" s="365"/>
    </row>
    <row r="31" spans="1:21" s="210" customFormat="1" ht="15.75" x14ac:dyDescent="0.25">
      <c r="A31" s="206"/>
      <c r="B31" s="207">
        <f>COUNT($B$11:B15)+1</f>
        <v>2</v>
      </c>
      <c r="C31" s="291" t="s">
        <v>301</v>
      </c>
      <c r="D31" s="212"/>
      <c r="E31" s="328"/>
      <c r="F31" s="328"/>
      <c r="G31" s="24"/>
      <c r="H31" s="46"/>
      <c r="I31" s="43"/>
      <c r="J31" s="43"/>
      <c r="K31" s="43"/>
      <c r="L31" s="43"/>
      <c r="N31" s="371"/>
    </row>
    <row r="32" spans="1:21" s="210" customFormat="1" ht="25.5" x14ac:dyDescent="0.25">
      <c r="A32" s="206"/>
      <c r="B32" s="207"/>
      <c r="C32" s="265" t="s">
        <v>527</v>
      </c>
      <c r="D32" s="180"/>
      <c r="E32" s="328"/>
      <c r="F32" s="328"/>
      <c r="G32" s="24"/>
      <c r="H32" s="46"/>
      <c r="I32" s="43"/>
      <c r="J32" s="43"/>
      <c r="K32" s="43"/>
      <c r="L32" s="43"/>
      <c r="N32" s="371"/>
    </row>
    <row r="33" spans="1:18" s="210" customFormat="1" x14ac:dyDescent="0.2">
      <c r="A33" s="214"/>
      <c r="B33" s="215"/>
      <c r="C33" s="226" t="s">
        <v>302</v>
      </c>
      <c r="D33" s="216"/>
      <c r="E33" s="217" t="s">
        <v>17</v>
      </c>
      <c r="F33" s="217">
        <v>35</v>
      </c>
      <c r="G33" s="25"/>
      <c r="H33" s="47">
        <f>G33*F33</f>
        <v>0</v>
      </c>
      <c r="I33" s="43"/>
      <c r="J33" s="43"/>
      <c r="K33" s="43"/>
      <c r="L33" s="43"/>
    </row>
    <row r="34" spans="1:18" s="210" customFormat="1" ht="8.25" customHeight="1" x14ac:dyDescent="0.25">
      <c r="A34" s="206"/>
      <c r="B34" s="207"/>
      <c r="C34" s="265"/>
      <c r="D34" s="325"/>
      <c r="E34" s="209"/>
      <c r="F34" s="209"/>
      <c r="G34" s="24"/>
      <c r="H34" s="46"/>
      <c r="I34" s="43"/>
      <c r="J34" s="43"/>
      <c r="K34" s="43"/>
      <c r="L34" s="43"/>
      <c r="N34" s="365"/>
    </row>
    <row r="35" spans="1:18" s="210" customFormat="1" ht="15.75" x14ac:dyDescent="0.25">
      <c r="A35" s="206"/>
      <c r="B35" s="207">
        <f>COUNT($B$11:B33)+1</f>
        <v>3</v>
      </c>
      <c r="C35" s="291" t="s">
        <v>118</v>
      </c>
      <c r="D35" s="212"/>
      <c r="E35" s="328"/>
      <c r="F35" s="328"/>
      <c r="G35" s="24"/>
      <c r="H35" s="46"/>
      <c r="I35" s="43"/>
      <c r="J35" s="43"/>
      <c r="K35" s="43"/>
      <c r="L35" s="43"/>
      <c r="N35" s="371"/>
    </row>
    <row r="36" spans="1:18" s="210" customFormat="1" ht="25.5" x14ac:dyDescent="0.25">
      <c r="A36" s="206"/>
      <c r="B36" s="207"/>
      <c r="C36" s="265" t="s">
        <v>119</v>
      </c>
      <c r="D36" s="180"/>
      <c r="E36" s="328"/>
      <c r="F36" s="328"/>
      <c r="G36" s="24"/>
      <c r="H36" s="46"/>
      <c r="I36" s="43"/>
      <c r="J36" s="43"/>
      <c r="K36" s="43"/>
      <c r="L36" s="43"/>
      <c r="N36" s="371"/>
    </row>
    <row r="37" spans="1:18" s="455" customFormat="1" ht="25.5" x14ac:dyDescent="0.2">
      <c r="A37" s="449"/>
      <c r="B37" s="450"/>
      <c r="C37" s="295" t="s">
        <v>296</v>
      </c>
      <c r="D37" s="451"/>
      <c r="E37" s="452"/>
      <c r="F37" s="452"/>
      <c r="G37" s="92"/>
      <c r="H37" s="453"/>
      <c r="I37" s="454"/>
      <c r="J37" s="454"/>
      <c r="K37" s="454"/>
      <c r="L37" s="454"/>
    </row>
    <row r="38" spans="1:18" s="210" customFormat="1" x14ac:dyDescent="0.2">
      <c r="A38" s="214"/>
      <c r="B38" s="215"/>
      <c r="C38" s="226" t="s">
        <v>294</v>
      </c>
      <c r="D38" s="216"/>
      <c r="E38" s="217" t="s">
        <v>11</v>
      </c>
      <c r="F38" s="217">
        <v>4</v>
      </c>
      <c r="G38" s="25"/>
      <c r="H38" s="47">
        <f>G38*F38</f>
        <v>0</v>
      </c>
      <c r="I38" s="43"/>
      <c r="J38" s="43"/>
      <c r="K38" s="43"/>
      <c r="L38" s="43"/>
    </row>
    <row r="39" spans="1:18" s="210" customFormat="1" ht="8.25" customHeight="1" x14ac:dyDescent="0.25">
      <c r="A39" s="206"/>
      <c r="B39" s="207"/>
      <c r="C39" s="288"/>
      <c r="D39" s="208"/>
      <c r="E39" s="209"/>
      <c r="F39" s="209"/>
      <c r="G39" s="24"/>
      <c r="H39" s="46"/>
      <c r="I39" s="43"/>
      <c r="J39" s="43"/>
      <c r="K39" s="43"/>
      <c r="L39" s="43"/>
      <c r="R39" s="211"/>
    </row>
    <row r="40" spans="1:18" s="210" customFormat="1" ht="17.45" customHeight="1" x14ac:dyDescent="0.25">
      <c r="A40" s="206"/>
      <c r="B40" s="207">
        <f>COUNT($B$11:B38)+1</f>
        <v>4</v>
      </c>
      <c r="C40" s="381" t="s">
        <v>475</v>
      </c>
      <c r="D40" s="381"/>
      <c r="E40" s="209"/>
      <c r="F40" s="209"/>
      <c r="G40" s="24"/>
      <c r="H40" s="46"/>
      <c r="I40" s="43"/>
      <c r="J40" s="43"/>
      <c r="K40" s="43"/>
      <c r="L40" s="43"/>
      <c r="O40" s="368"/>
      <c r="R40" s="369"/>
    </row>
    <row r="41" spans="1:18" s="210" customFormat="1" ht="25.5" x14ac:dyDescent="0.2">
      <c r="A41" s="206"/>
      <c r="B41" s="207"/>
      <c r="C41" s="265" t="s">
        <v>476</v>
      </c>
      <c r="D41" s="265"/>
      <c r="E41" s="209"/>
      <c r="F41" s="209"/>
      <c r="G41" s="24"/>
      <c r="H41" s="46"/>
      <c r="I41" s="43"/>
      <c r="J41" s="43"/>
      <c r="K41" s="43"/>
      <c r="L41" s="43"/>
      <c r="O41" s="213"/>
      <c r="R41" s="369"/>
    </row>
    <row r="42" spans="1:18" s="210" customFormat="1" ht="25.5" x14ac:dyDescent="0.2">
      <c r="A42" s="214"/>
      <c r="B42" s="215"/>
      <c r="C42" s="226" t="s">
        <v>478</v>
      </c>
      <c r="D42" s="382"/>
      <c r="E42" s="217" t="s">
        <v>11</v>
      </c>
      <c r="F42" s="217">
        <v>2</v>
      </c>
      <c r="G42" s="25"/>
      <c r="H42" s="47">
        <f t="shared" ref="H42" si="0">G42*F42</f>
        <v>0</v>
      </c>
      <c r="I42" s="43"/>
      <c r="J42" s="43"/>
      <c r="K42" s="43"/>
      <c r="L42" s="43"/>
    </row>
    <row r="43" spans="1:18" s="210" customFormat="1" ht="8.25" customHeight="1" x14ac:dyDescent="0.25">
      <c r="A43" s="206"/>
      <c r="B43" s="207"/>
      <c r="C43" s="288"/>
      <c r="D43" s="208"/>
      <c r="E43" s="209"/>
      <c r="F43" s="209"/>
      <c r="G43" s="24"/>
      <c r="H43" s="46"/>
      <c r="I43" s="43"/>
      <c r="J43" s="43"/>
      <c r="K43" s="43"/>
      <c r="L43" s="43"/>
      <c r="R43" s="211"/>
    </row>
    <row r="44" spans="1:18" s="210" customFormat="1" ht="17.45" customHeight="1" x14ac:dyDescent="0.25">
      <c r="A44" s="206"/>
      <c r="B44" s="207">
        <f>COUNT($B$11:B42)+1</f>
        <v>5</v>
      </c>
      <c r="C44" s="381" t="s">
        <v>477</v>
      </c>
      <c r="D44" s="381"/>
      <c r="E44" s="209"/>
      <c r="F44" s="209"/>
      <c r="G44" s="24"/>
      <c r="H44" s="46"/>
      <c r="I44" s="43"/>
      <c r="J44" s="43"/>
      <c r="K44" s="43"/>
      <c r="L44" s="43"/>
      <c r="O44" s="368"/>
      <c r="R44" s="369"/>
    </row>
    <row r="45" spans="1:18" s="210" customFormat="1" ht="30.6" customHeight="1" x14ac:dyDescent="0.2">
      <c r="A45" s="206"/>
      <c r="B45" s="207"/>
      <c r="C45" s="265" t="s">
        <v>528</v>
      </c>
      <c r="D45" s="265"/>
      <c r="E45" s="209"/>
      <c r="F45" s="209"/>
      <c r="G45" s="24"/>
      <c r="H45" s="46"/>
      <c r="I45" s="43"/>
      <c r="J45" s="43"/>
      <c r="K45" s="43"/>
      <c r="L45" s="43"/>
      <c r="O45" s="213"/>
      <c r="R45" s="369"/>
    </row>
    <row r="46" spans="1:18" s="210" customFormat="1" ht="25.5" x14ac:dyDescent="0.2">
      <c r="A46" s="214"/>
      <c r="B46" s="215"/>
      <c r="C46" s="226" t="s">
        <v>479</v>
      </c>
      <c r="D46" s="382"/>
      <c r="E46" s="217" t="s">
        <v>11</v>
      </c>
      <c r="F46" s="217">
        <v>2</v>
      </c>
      <c r="G46" s="25"/>
      <c r="H46" s="47">
        <f t="shared" ref="H46" si="1">G46*F46</f>
        <v>0</v>
      </c>
      <c r="I46" s="43"/>
      <c r="J46" s="43"/>
      <c r="K46" s="43"/>
      <c r="L46" s="43"/>
    </row>
    <row r="47" spans="1:18" s="210" customFormat="1" ht="8.25" customHeight="1" x14ac:dyDescent="0.25">
      <c r="A47" s="206"/>
      <c r="B47" s="207"/>
      <c r="C47" s="288"/>
      <c r="D47" s="208"/>
      <c r="E47" s="209"/>
      <c r="F47" s="209"/>
      <c r="G47" s="24"/>
      <c r="H47" s="46"/>
      <c r="I47" s="43"/>
      <c r="J47" s="43"/>
      <c r="K47" s="43"/>
      <c r="L47" s="43"/>
      <c r="R47" s="211"/>
    </row>
    <row r="48" spans="1:18" s="210" customFormat="1" ht="17.45" customHeight="1" x14ac:dyDescent="0.25">
      <c r="A48" s="206"/>
      <c r="B48" s="207">
        <f>COUNT($B$11:B46)+1</f>
        <v>6</v>
      </c>
      <c r="C48" s="381" t="s">
        <v>177</v>
      </c>
      <c r="D48" s="381"/>
      <c r="E48" s="209"/>
      <c r="F48" s="209"/>
      <c r="G48" s="24"/>
      <c r="H48" s="46"/>
      <c r="I48" s="43"/>
      <c r="J48" s="43"/>
      <c r="K48" s="43"/>
      <c r="L48" s="43"/>
      <c r="O48" s="368"/>
      <c r="R48" s="369"/>
    </row>
    <row r="49" spans="1:18" s="210" customFormat="1" ht="62.45" customHeight="1" x14ac:dyDescent="0.2">
      <c r="A49" s="206"/>
      <c r="B49" s="207"/>
      <c r="C49" s="265" t="s">
        <v>178</v>
      </c>
      <c r="D49" s="265"/>
      <c r="E49" s="209"/>
      <c r="F49" s="209"/>
      <c r="G49" s="24"/>
      <c r="H49" s="46"/>
      <c r="I49" s="43"/>
      <c r="J49" s="43"/>
      <c r="K49" s="43"/>
      <c r="L49" s="43"/>
      <c r="O49" s="213"/>
      <c r="R49" s="369"/>
    </row>
    <row r="50" spans="1:18" s="210" customFormat="1" ht="25.5" x14ac:dyDescent="0.2">
      <c r="A50" s="214"/>
      <c r="B50" s="215"/>
      <c r="C50" s="226" t="s">
        <v>295</v>
      </c>
      <c r="D50" s="382"/>
      <c r="E50" s="217" t="s">
        <v>12</v>
      </c>
      <c r="F50" s="217">
        <v>1</v>
      </c>
      <c r="G50" s="25"/>
      <c r="H50" s="47">
        <f t="shared" ref="H50" si="2">G50*F50</f>
        <v>0</v>
      </c>
      <c r="I50" s="43"/>
      <c r="J50" s="43"/>
      <c r="K50" s="43"/>
      <c r="L50" s="43"/>
    </row>
    <row r="51" spans="1:18" s="210" customFormat="1" ht="8.25" customHeight="1" x14ac:dyDescent="0.25">
      <c r="A51" s="206"/>
      <c r="B51" s="207"/>
      <c r="C51" s="265"/>
      <c r="D51" s="325"/>
      <c r="E51" s="209"/>
      <c r="F51" s="209"/>
      <c r="G51" s="24"/>
      <c r="H51" s="46"/>
      <c r="I51" s="43"/>
      <c r="J51" s="43"/>
      <c r="K51" s="43"/>
      <c r="L51" s="43"/>
      <c r="N51" s="365"/>
    </row>
    <row r="52" spans="1:18" s="210" customFormat="1" ht="15.75" x14ac:dyDescent="0.25">
      <c r="A52" s="206"/>
      <c r="B52" s="207">
        <f>COUNT($B$11:B50)+1</f>
        <v>7</v>
      </c>
      <c r="C52" s="291" t="s">
        <v>297</v>
      </c>
      <c r="D52" s="212"/>
      <c r="E52" s="328"/>
      <c r="F52" s="328"/>
      <c r="G52" s="24"/>
      <c r="H52" s="46"/>
      <c r="I52" s="43"/>
      <c r="J52" s="43"/>
      <c r="K52" s="43"/>
      <c r="L52" s="43"/>
      <c r="N52" s="371"/>
    </row>
    <row r="53" spans="1:18" s="210" customFormat="1" ht="39.6" customHeight="1" x14ac:dyDescent="0.25">
      <c r="A53" s="206"/>
      <c r="B53" s="207"/>
      <c r="C53" s="265" t="s">
        <v>300</v>
      </c>
      <c r="D53" s="180"/>
      <c r="E53" s="328"/>
      <c r="F53" s="328"/>
      <c r="G53" s="24"/>
      <c r="H53" s="46"/>
      <c r="I53" s="43"/>
      <c r="J53" s="43"/>
      <c r="K53" s="43"/>
      <c r="L53" s="43"/>
      <c r="N53" s="371"/>
    </row>
    <row r="54" spans="1:18" s="455" customFormat="1" ht="25.5" x14ac:dyDescent="0.2">
      <c r="A54" s="449"/>
      <c r="B54" s="450"/>
      <c r="C54" s="295" t="s">
        <v>298</v>
      </c>
      <c r="D54" s="451"/>
      <c r="E54" s="452"/>
      <c r="F54" s="452"/>
      <c r="G54" s="92"/>
      <c r="H54" s="453"/>
      <c r="I54" s="454"/>
      <c r="J54" s="454"/>
      <c r="K54" s="454"/>
      <c r="L54" s="454"/>
    </row>
    <row r="55" spans="1:18" s="210" customFormat="1" x14ac:dyDescent="0.2">
      <c r="A55" s="214"/>
      <c r="B55" s="215"/>
      <c r="C55" s="226" t="s">
        <v>299</v>
      </c>
      <c r="D55" s="216"/>
      <c r="E55" s="217" t="s">
        <v>12</v>
      </c>
      <c r="F55" s="217">
        <v>2</v>
      </c>
      <c r="G55" s="25"/>
      <c r="H55" s="47">
        <f>G55*F55</f>
        <v>0</v>
      </c>
      <c r="I55" s="43"/>
      <c r="J55" s="43"/>
      <c r="K55" s="43"/>
      <c r="L55" s="43"/>
    </row>
    <row r="56" spans="1:18" s="210" customFormat="1" ht="8.25" customHeight="1" x14ac:dyDescent="0.2">
      <c r="A56" s="206"/>
      <c r="B56" s="207"/>
      <c r="C56" s="265"/>
      <c r="D56" s="325"/>
      <c r="E56" s="209"/>
      <c r="F56" s="209"/>
      <c r="G56" s="24"/>
      <c r="H56" s="46"/>
      <c r="I56" s="43"/>
      <c r="J56" s="43"/>
      <c r="K56" s="43"/>
      <c r="L56" s="43"/>
    </row>
    <row r="57" spans="1:18" s="210" customFormat="1" ht="38.25" x14ac:dyDescent="0.2">
      <c r="A57" s="206"/>
      <c r="B57" s="207">
        <f>COUNT($B$11:B55)+1</f>
        <v>8</v>
      </c>
      <c r="C57" s="291" t="s">
        <v>326</v>
      </c>
      <c r="D57" s="291"/>
      <c r="E57" s="328"/>
      <c r="F57" s="328"/>
      <c r="G57" s="24"/>
      <c r="H57" s="46"/>
      <c r="I57" s="43"/>
      <c r="J57" s="43"/>
      <c r="K57" s="43"/>
      <c r="L57" s="43"/>
    </row>
    <row r="58" spans="1:18" s="210" customFormat="1" ht="130.9" customHeight="1" x14ac:dyDescent="0.2">
      <c r="A58" s="206"/>
      <c r="B58" s="207"/>
      <c r="C58" s="265" t="s">
        <v>325</v>
      </c>
      <c r="D58" s="265"/>
      <c r="E58" s="328"/>
      <c r="F58" s="328"/>
      <c r="G58" s="24"/>
      <c r="H58" s="46"/>
      <c r="I58" s="43"/>
      <c r="J58" s="43"/>
      <c r="K58" s="43"/>
      <c r="L58" s="43"/>
      <c r="N58" s="213"/>
    </row>
    <row r="59" spans="1:18" s="210" customFormat="1" ht="25.5" x14ac:dyDescent="0.2">
      <c r="A59" s="214"/>
      <c r="B59" s="215"/>
      <c r="C59" s="382" t="s">
        <v>327</v>
      </c>
      <c r="D59" s="382"/>
      <c r="E59" s="217" t="s">
        <v>12</v>
      </c>
      <c r="F59" s="217">
        <v>2</v>
      </c>
      <c r="G59" s="25"/>
      <c r="H59" s="47">
        <f>G59*F59</f>
        <v>0</v>
      </c>
      <c r="I59" s="43"/>
      <c r="J59" s="43"/>
      <c r="K59" s="44"/>
      <c r="L59" s="43"/>
    </row>
    <row r="60" spans="1:18" ht="8.25" customHeight="1" x14ac:dyDescent="0.25">
      <c r="A60" s="408"/>
      <c r="B60" s="409"/>
      <c r="C60" s="419"/>
      <c r="D60" s="410"/>
      <c r="E60" s="420"/>
      <c r="F60" s="420"/>
      <c r="G60" s="91"/>
      <c r="H60" s="421"/>
      <c r="L60" s="42"/>
      <c r="R60"/>
    </row>
    <row r="61" spans="1:18" ht="15" x14ac:dyDescent="0.2">
      <c r="A61" s="136"/>
      <c r="B61" s="207">
        <f>COUNT($B$11:B60)+1</f>
        <v>9</v>
      </c>
      <c r="C61" s="212" t="s">
        <v>195</v>
      </c>
      <c r="D61" s="212"/>
      <c r="E61" s="181"/>
      <c r="F61" s="181"/>
      <c r="G61" s="28"/>
      <c r="H61" s="53"/>
      <c r="I61" s="42"/>
      <c r="J61" s="42"/>
      <c r="K61" s="42"/>
      <c r="L61" s="42"/>
      <c r="R61" s="220"/>
    </row>
    <row r="62" spans="1:18" ht="101.45" customHeight="1" x14ac:dyDescent="0.2">
      <c r="A62" s="136"/>
      <c r="C62" s="265" t="s">
        <v>314</v>
      </c>
      <c r="D62" s="265"/>
      <c r="E62" s="181"/>
      <c r="F62" s="181"/>
      <c r="G62" s="28"/>
      <c r="H62" s="53"/>
      <c r="I62" s="42"/>
      <c r="J62" s="42"/>
      <c r="K62" s="42"/>
      <c r="L62" s="42"/>
      <c r="R62" s="220"/>
    </row>
    <row r="63" spans="1:18" ht="25.5" x14ac:dyDescent="0.2">
      <c r="A63" s="136"/>
      <c r="C63" s="266" t="s">
        <v>194</v>
      </c>
      <c r="D63" s="266"/>
      <c r="E63" s="181"/>
      <c r="F63" s="181"/>
      <c r="G63" s="24"/>
      <c r="H63" s="46"/>
      <c r="I63" s="43"/>
      <c r="J63" s="43"/>
      <c r="K63" s="43"/>
      <c r="L63" s="43"/>
      <c r="M63" s="363"/>
      <c r="N63" s="363"/>
      <c r="O63" s="265"/>
    </row>
    <row r="64" spans="1:18" s="232" customFormat="1" ht="25.5" x14ac:dyDescent="0.2">
      <c r="A64" s="422"/>
      <c r="B64" s="423"/>
      <c r="C64" s="226" t="s">
        <v>305</v>
      </c>
      <c r="D64" s="382"/>
      <c r="E64" s="217" t="s">
        <v>11</v>
      </c>
      <c r="F64" s="217">
        <v>2</v>
      </c>
      <c r="G64" s="25"/>
      <c r="H64" s="47">
        <f>G64*F64</f>
        <v>0</v>
      </c>
      <c r="I64" s="43"/>
      <c r="J64" s="43"/>
      <c r="K64" s="43"/>
      <c r="L64" s="43"/>
    </row>
    <row r="65" spans="1:18" ht="8.25" customHeight="1" x14ac:dyDescent="0.25">
      <c r="A65" s="408"/>
      <c r="B65" s="409"/>
      <c r="C65" s="419"/>
      <c r="D65" s="410"/>
      <c r="E65" s="420"/>
      <c r="F65" s="420"/>
      <c r="G65" s="91"/>
      <c r="H65" s="421"/>
      <c r="L65" s="42"/>
      <c r="R65"/>
    </row>
    <row r="66" spans="1:18" ht="15" x14ac:dyDescent="0.2">
      <c r="A66" s="136"/>
      <c r="B66" s="207">
        <f>COUNT($B$11:B64)+1</f>
        <v>10</v>
      </c>
      <c r="C66" s="212" t="s">
        <v>47</v>
      </c>
      <c r="D66" s="212"/>
      <c r="E66" s="181"/>
      <c r="F66" s="181"/>
      <c r="G66" s="28"/>
      <c r="H66" s="53"/>
      <c r="I66" s="42"/>
      <c r="J66" s="42"/>
      <c r="K66" s="42"/>
      <c r="L66" s="42"/>
      <c r="R66" s="220"/>
    </row>
    <row r="67" spans="1:18" ht="87.6" customHeight="1" x14ac:dyDescent="0.2">
      <c r="A67" s="136"/>
      <c r="C67" s="265" t="s">
        <v>214</v>
      </c>
      <c r="D67" s="265"/>
      <c r="E67" s="181"/>
      <c r="F67" s="181"/>
      <c r="G67" s="28"/>
      <c r="H67" s="53"/>
      <c r="I67" s="42"/>
      <c r="J67" s="42"/>
      <c r="K67" s="42"/>
      <c r="L67" s="42"/>
      <c r="R67" s="220"/>
    </row>
    <row r="68" spans="1:18" ht="25.5" x14ac:dyDescent="0.2">
      <c r="A68" s="136"/>
      <c r="C68" s="266" t="s">
        <v>108</v>
      </c>
      <c r="D68" s="266"/>
      <c r="E68" s="181"/>
      <c r="F68" s="181"/>
      <c r="G68" s="24"/>
      <c r="H68" s="46"/>
      <c r="I68" s="43"/>
      <c r="J68" s="43"/>
      <c r="K68" s="43"/>
      <c r="L68" s="43"/>
      <c r="M68" s="363"/>
      <c r="N68" s="363"/>
      <c r="O68" s="265"/>
    </row>
    <row r="69" spans="1:18" s="210" customFormat="1" x14ac:dyDescent="0.2">
      <c r="A69" s="206"/>
      <c r="B69" s="207"/>
      <c r="C69" s="266" t="s">
        <v>199</v>
      </c>
      <c r="D69" s="456"/>
      <c r="E69" s="328" t="s">
        <v>11</v>
      </c>
      <c r="F69" s="328">
        <v>1</v>
      </c>
      <c r="G69" s="24"/>
      <c r="H69" s="46">
        <f>G69*F69</f>
        <v>0</v>
      </c>
      <c r="I69" s="44"/>
      <c r="J69" s="44"/>
      <c r="K69" s="44"/>
      <c r="L69" s="43"/>
    </row>
    <row r="70" spans="1:18" s="210" customFormat="1" x14ac:dyDescent="0.2">
      <c r="A70" s="206"/>
      <c r="B70" s="207"/>
      <c r="C70" s="266" t="s">
        <v>304</v>
      </c>
      <c r="D70" s="456"/>
      <c r="E70" s="328" t="s">
        <v>11</v>
      </c>
      <c r="F70" s="328">
        <v>1</v>
      </c>
      <c r="G70" s="24"/>
      <c r="H70" s="46">
        <f>G70*F70</f>
        <v>0</v>
      </c>
      <c r="I70" s="44"/>
      <c r="J70" s="44"/>
      <c r="K70" s="44"/>
      <c r="L70" s="43"/>
    </row>
    <row r="71" spans="1:18" s="232" customFormat="1" x14ac:dyDescent="0.2">
      <c r="A71" s="422"/>
      <c r="B71" s="423"/>
      <c r="C71" s="226" t="s">
        <v>196</v>
      </c>
      <c r="D71" s="382"/>
      <c r="E71" s="217" t="s">
        <v>11</v>
      </c>
      <c r="F71" s="217">
        <v>2</v>
      </c>
      <c r="G71" s="25"/>
      <c r="H71" s="47">
        <f>G71*F71</f>
        <v>0</v>
      </c>
      <c r="I71" s="43"/>
      <c r="J71" s="43"/>
      <c r="K71" s="43"/>
      <c r="L71" s="43"/>
    </row>
    <row r="72" spans="1:18" ht="8.25" customHeight="1" x14ac:dyDescent="0.25">
      <c r="A72" s="408"/>
      <c r="B72" s="409"/>
      <c r="C72" s="419"/>
      <c r="D72" s="410"/>
      <c r="E72" s="420"/>
      <c r="F72" s="420"/>
      <c r="G72" s="91"/>
      <c r="H72" s="421"/>
      <c r="L72" s="42"/>
      <c r="R72"/>
    </row>
    <row r="73" spans="1:18" ht="15" x14ac:dyDescent="0.2">
      <c r="A73" s="136"/>
      <c r="B73" s="207">
        <f>COUNT($B$11:B71)+1</f>
        <v>11</v>
      </c>
      <c r="C73" s="212" t="s">
        <v>24</v>
      </c>
      <c r="D73" s="212"/>
      <c r="E73" s="181"/>
      <c r="F73" s="181"/>
      <c r="G73" s="28"/>
      <c r="H73" s="53"/>
      <c r="I73" s="42"/>
      <c r="J73" s="42"/>
      <c r="K73" s="42"/>
      <c r="L73" s="42"/>
      <c r="R73" s="220"/>
    </row>
    <row r="74" spans="1:18" ht="89.45" customHeight="1" x14ac:dyDescent="0.2">
      <c r="A74" s="136"/>
      <c r="C74" s="265" t="s">
        <v>213</v>
      </c>
      <c r="D74" s="265"/>
      <c r="E74" s="181"/>
      <c r="F74" s="181"/>
      <c r="G74" s="28"/>
      <c r="H74" s="53"/>
      <c r="I74" s="42"/>
      <c r="J74" s="42"/>
      <c r="K74" s="42"/>
      <c r="L74" s="42"/>
      <c r="R74" s="220"/>
    </row>
    <row r="75" spans="1:18" ht="25.5" x14ac:dyDescent="0.2">
      <c r="A75" s="136"/>
      <c r="C75" s="266" t="s">
        <v>108</v>
      </c>
      <c r="D75" s="266"/>
      <c r="E75" s="181"/>
      <c r="F75" s="181"/>
      <c r="G75" s="24"/>
      <c r="H75" s="46"/>
      <c r="I75" s="43"/>
      <c r="J75" s="43"/>
      <c r="K75" s="43"/>
      <c r="L75" s="43"/>
      <c r="M75" s="363"/>
      <c r="N75" s="363"/>
      <c r="O75" s="265"/>
    </row>
    <row r="76" spans="1:18" s="210" customFormat="1" x14ac:dyDescent="0.2">
      <c r="A76" s="206"/>
      <c r="B76" s="207"/>
      <c r="C76" s="266" t="s">
        <v>128</v>
      </c>
      <c r="D76" s="456"/>
      <c r="E76" s="328" t="s">
        <v>11</v>
      </c>
      <c r="F76" s="328">
        <v>8</v>
      </c>
      <c r="G76" s="24"/>
      <c r="H76" s="46">
        <f>G76*F76</f>
        <v>0</v>
      </c>
      <c r="I76" s="44"/>
      <c r="J76" s="44"/>
      <c r="K76" s="44"/>
      <c r="L76" s="43"/>
    </row>
    <row r="77" spans="1:18" s="210" customFormat="1" x14ac:dyDescent="0.2">
      <c r="A77" s="206"/>
      <c r="B77" s="207"/>
      <c r="C77" s="266" t="s">
        <v>127</v>
      </c>
      <c r="D77" s="456"/>
      <c r="E77" s="328" t="s">
        <v>11</v>
      </c>
      <c r="F77" s="328">
        <v>2</v>
      </c>
      <c r="G77" s="24"/>
      <c r="H77" s="46">
        <f>G77*F77</f>
        <v>0</v>
      </c>
      <c r="I77" s="44"/>
      <c r="J77" s="44"/>
      <c r="K77" s="44"/>
      <c r="L77" s="43"/>
    </row>
    <row r="78" spans="1:18" s="210" customFormat="1" x14ac:dyDescent="0.2">
      <c r="A78" s="206"/>
      <c r="B78" s="207"/>
      <c r="C78" s="266" t="s">
        <v>303</v>
      </c>
      <c r="D78" s="456"/>
      <c r="E78" s="328" t="s">
        <v>11</v>
      </c>
      <c r="F78" s="328">
        <v>1</v>
      </c>
      <c r="G78" s="24"/>
      <c r="H78" s="46">
        <f>G78*F78</f>
        <v>0</v>
      </c>
      <c r="I78" s="44"/>
      <c r="J78" s="44"/>
      <c r="K78" s="44"/>
      <c r="L78" s="43"/>
    </row>
    <row r="79" spans="1:18" s="232" customFormat="1" x14ac:dyDescent="0.2">
      <c r="A79" s="422"/>
      <c r="B79" s="423"/>
      <c r="C79" s="226" t="s">
        <v>196</v>
      </c>
      <c r="D79" s="382"/>
      <c r="E79" s="217" t="s">
        <v>11</v>
      </c>
      <c r="F79" s="217">
        <v>1</v>
      </c>
      <c r="G79" s="25"/>
      <c r="H79" s="47">
        <f>G79*F79</f>
        <v>0</v>
      </c>
      <c r="I79" s="43"/>
      <c r="J79" s="43"/>
      <c r="K79" s="43"/>
      <c r="L79" s="43"/>
    </row>
    <row r="80" spans="1:18" ht="8.25" customHeight="1" x14ac:dyDescent="0.25">
      <c r="A80" s="136"/>
      <c r="C80" s="288"/>
      <c r="D80" s="208"/>
      <c r="E80" s="209"/>
      <c r="F80" s="209"/>
      <c r="G80" s="24"/>
      <c r="H80" s="46"/>
      <c r="I80" s="43"/>
      <c r="J80" s="43"/>
      <c r="K80" s="43"/>
      <c r="L80" s="43"/>
      <c r="R80"/>
    </row>
    <row r="81" spans="1:18" ht="15.75" x14ac:dyDescent="0.25">
      <c r="A81" s="136"/>
      <c r="B81" s="207">
        <f>COUNT($B$11:B79)+1</f>
        <v>12</v>
      </c>
      <c r="C81" s="381" t="s">
        <v>25</v>
      </c>
      <c r="D81" s="381"/>
      <c r="E81" s="209"/>
      <c r="F81" s="209"/>
      <c r="G81" s="24"/>
      <c r="H81" s="457"/>
      <c r="I81" s="43"/>
      <c r="J81" s="43"/>
      <c r="K81" s="43"/>
      <c r="L81" s="43"/>
      <c r="O81" s="219"/>
      <c r="R81" s="220"/>
    </row>
    <row r="82" spans="1:18" ht="63.75" x14ac:dyDescent="0.2">
      <c r="A82" s="136"/>
      <c r="C82" s="265" t="s">
        <v>313</v>
      </c>
      <c r="D82" s="265"/>
      <c r="E82" s="209"/>
      <c r="F82" s="209"/>
      <c r="G82" s="24"/>
      <c r="H82" s="46"/>
      <c r="I82" s="43"/>
      <c r="J82" s="43"/>
      <c r="K82" s="43"/>
      <c r="L82" s="43"/>
      <c r="O82" s="363"/>
      <c r="R82" s="220"/>
    </row>
    <row r="83" spans="1:18" ht="25.5" x14ac:dyDescent="0.2">
      <c r="A83" s="136"/>
      <c r="C83" s="266" t="s">
        <v>120</v>
      </c>
      <c r="D83" s="266"/>
      <c r="E83" s="209"/>
      <c r="F83" s="209"/>
      <c r="G83" s="24"/>
      <c r="H83" s="46"/>
      <c r="I83" s="43"/>
      <c r="J83" s="43"/>
      <c r="K83" s="43"/>
      <c r="L83" s="43"/>
      <c r="M83" s="363"/>
      <c r="N83" s="363"/>
      <c r="O83" s="265"/>
    </row>
    <row r="84" spans="1:18" x14ac:dyDescent="0.2">
      <c r="A84" s="136"/>
      <c r="C84" s="266" t="s">
        <v>197</v>
      </c>
      <c r="D84" s="266"/>
      <c r="E84" s="328" t="s">
        <v>11</v>
      </c>
      <c r="F84" s="328">
        <v>8</v>
      </c>
      <c r="G84" s="24"/>
      <c r="H84" s="46">
        <f>G84*F84</f>
        <v>0</v>
      </c>
      <c r="I84" s="43"/>
      <c r="J84" s="43"/>
      <c r="K84" s="43"/>
      <c r="L84" s="43"/>
      <c r="M84" s="363"/>
    </row>
    <row r="85" spans="1:18" s="210" customFormat="1" ht="16.5" customHeight="1" x14ac:dyDescent="0.2">
      <c r="A85" s="214"/>
      <c r="B85" s="215"/>
      <c r="C85" s="302" t="s">
        <v>198</v>
      </c>
      <c r="D85" s="302"/>
      <c r="E85" s="217" t="s">
        <v>11</v>
      </c>
      <c r="F85" s="217">
        <v>2</v>
      </c>
      <c r="G85" s="25"/>
      <c r="H85" s="47">
        <f>G85*F85</f>
        <v>0</v>
      </c>
      <c r="I85" s="43"/>
      <c r="J85" s="43"/>
      <c r="K85" s="43"/>
      <c r="L85" s="43"/>
    </row>
    <row r="86" spans="1:18" ht="8.25" customHeight="1" x14ac:dyDescent="0.25">
      <c r="A86" s="136"/>
      <c r="C86" s="288"/>
      <c r="D86" s="208"/>
      <c r="E86" s="181"/>
      <c r="F86" s="181"/>
      <c r="G86" s="28"/>
      <c r="H86" s="53"/>
      <c r="I86" s="42"/>
      <c r="J86" s="42"/>
      <c r="K86" s="42"/>
      <c r="L86" s="42"/>
      <c r="R86"/>
    </row>
    <row r="87" spans="1:18" ht="15" x14ac:dyDescent="0.2">
      <c r="A87" s="136"/>
      <c r="B87" s="207">
        <f>COUNT($B$11:B85)+1</f>
        <v>13</v>
      </c>
      <c r="C87" s="212" t="s">
        <v>187</v>
      </c>
      <c r="D87" s="212"/>
      <c r="E87" s="181"/>
      <c r="F87" s="181"/>
      <c r="G87" s="28"/>
      <c r="H87" s="53"/>
      <c r="I87" s="42"/>
      <c r="J87" s="42"/>
      <c r="K87" s="42"/>
      <c r="L87" s="42"/>
      <c r="O87" s="212"/>
      <c r="R87" s="220"/>
    </row>
    <row r="88" spans="1:18" ht="231.75" x14ac:dyDescent="0.2">
      <c r="A88" s="136"/>
      <c r="C88" s="265" t="s">
        <v>186</v>
      </c>
      <c r="D88" s="265"/>
      <c r="E88" s="181"/>
      <c r="F88" s="181"/>
      <c r="G88" s="28"/>
      <c r="H88" s="53"/>
      <c r="I88" s="42"/>
      <c r="J88" s="42"/>
      <c r="K88" s="42"/>
      <c r="L88" s="42"/>
      <c r="N88" s="363"/>
      <c r="O88" s="265"/>
      <c r="P88" s="363"/>
      <c r="R88" s="220"/>
    </row>
    <row r="89" spans="1:18" s="210" customFormat="1" x14ac:dyDescent="0.2">
      <c r="A89" s="214"/>
      <c r="B89" s="215"/>
      <c r="C89" s="302"/>
      <c r="D89" s="376"/>
      <c r="E89" s="217" t="s">
        <v>41</v>
      </c>
      <c r="F89" s="217">
        <v>40</v>
      </c>
      <c r="G89" s="25"/>
      <c r="H89" s="47">
        <f>G89*F89</f>
        <v>0</v>
      </c>
      <c r="I89" s="43"/>
      <c r="J89" s="43"/>
      <c r="K89" s="43"/>
      <c r="L89" s="43"/>
    </row>
    <row r="90" spans="1:18" ht="8.25" customHeight="1" x14ac:dyDescent="0.25">
      <c r="A90" s="136"/>
      <c r="C90" s="288"/>
      <c r="D90" s="208"/>
      <c r="E90" s="181"/>
      <c r="F90" s="181"/>
      <c r="G90" s="28"/>
      <c r="H90" s="53"/>
      <c r="I90" s="42"/>
      <c r="J90" s="42"/>
      <c r="K90" s="42"/>
      <c r="L90" s="42"/>
      <c r="R90"/>
    </row>
    <row r="91" spans="1:18" ht="15" x14ac:dyDescent="0.2">
      <c r="A91" s="136"/>
      <c r="B91" s="207">
        <f>COUNT($B$11:B89)+1</f>
        <v>14</v>
      </c>
      <c r="C91" s="212" t="s">
        <v>126</v>
      </c>
      <c r="D91" s="212"/>
      <c r="E91" s="181"/>
      <c r="F91" s="181"/>
      <c r="G91" s="28"/>
      <c r="H91" s="53"/>
      <c r="I91" s="42"/>
      <c r="J91" s="42"/>
      <c r="K91" s="42"/>
      <c r="L91" s="42"/>
      <c r="O91" s="212"/>
      <c r="R91" s="220"/>
    </row>
    <row r="92" spans="1:18" ht="306" customHeight="1" x14ac:dyDescent="0.2">
      <c r="A92" s="136"/>
      <c r="C92" s="265" t="s">
        <v>210</v>
      </c>
      <c r="D92" s="265"/>
      <c r="E92" s="181"/>
      <c r="F92" s="181"/>
      <c r="G92" s="28"/>
      <c r="H92" s="53"/>
      <c r="I92" s="42"/>
      <c r="J92" s="42"/>
      <c r="K92" s="42"/>
      <c r="L92" s="42"/>
      <c r="N92" s="363"/>
      <c r="O92" s="265"/>
      <c r="P92" s="363"/>
      <c r="R92" s="220"/>
    </row>
    <row r="93" spans="1:18" x14ac:dyDescent="0.2">
      <c r="A93" s="136"/>
      <c r="C93" s="266" t="s">
        <v>122</v>
      </c>
      <c r="D93" s="456"/>
      <c r="E93" s="328" t="s">
        <v>17</v>
      </c>
      <c r="F93" s="328">
        <v>26</v>
      </c>
      <c r="G93" s="24"/>
      <c r="H93" s="46">
        <f t="shared" ref="H93:H100" si="3">G93*F93</f>
        <v>0</v>
      </c>
      <c r="I93" s="43"/>
      <c r="J93" s="43"/>
      <c r="K93" s="43"/>
      <c r="L93" s="43"/>
      <c r="M93" s="363"/>
      <c r="O93" s="328"/>
      <c r="Q93" s="129">
        <f>F93-P93</f>
        <v>26</v>
      </c>
    </row>
    <row r="94" spans="1:18" x14ac:dyDescent="0.2">
      <c r="A94" s="136"/>
      <c r="C94" s="266" t="s">
        <v>31</v>
      </c>
      <c r="D94" s="456"/>
      <c r="E94" s="328" t="s">
        <v>17</v>
      </c>
      <c r="F94" s="328">
        <v>9</v>
      </c>
      <c r="G94" s="24"/>
      <c r="H94" s="46">
        <f t="shared" si="3"/>
        <v>0</v>
      </c>
      <c r="I94" s="43"/>
      <c r="J94" s="43"/>
      <c r="K94" s="43"/>
      <c r="L94" s="43"/>
      <c r="M94" s="363"/>
      <c r="O94" s="328"/>
      <c r="Q94" s="129">
        <f>F94-P94</f>
        <v>9</v>
      </c>
    </row>
    <row r="95" spans="1:18" x14ac:dyDescent="0.2">
      <c r="A95" s="136"/>
      <c r="C95" s="266" t="s">
        <v>123</v>
      </c>
      <c r="D95" s="456"/>
      <c r="E95" s="328" t="s">
        <v>17</v>
      </c>
      <c r="F95" s="328">
        <v>12</v>
      </c>
      <c r="G95" s="24"/>
      <c r="H95" s="46">
        <f t="shared" si="3"/>
        <v>0</v>
      </c>
      <c r="I95" s="43"/>
      <c r="J95" s="43"/>
      <c r="K95" s="43"/>
      <c r="L95" s="43"/>
      <c r="M95" s="363"/>
      <c r="O95" s="328"/>
      <c r="Q95" s="129">
        <f t="shared" ref="Q95:Q100" si="4">F95-P95</f>
        <v>12</v>
      </c>
    </row>
    <row r="96" spans="1:18" x14ac:dyDescent="0.2">
      <c r="A96" s="136"/>
      <c r="C96" s="266" t="s">
        <v>121</v>
      </c>
      <c r="D96" s="456"/>
      <c r="E96" s="328" t="s">
        <v>17</v>
      </c>
      <c r="F96" s="328">
        <v>6</v>
      </c>
      <c r="G96" s="24"/>
      <c r="H96" s="46">
        <f t="shared" si="3"/>
        <v>0</v>
      </c>
      <c r="I96" s="43"/>
      <c r="J96" s="43"/>
      <c r="K96" s="43"/>
      <c r="L96" s="43"/>
      <c r="M96" s="363"/>
      <c r="O96" s="328"/>
      <c r="Q96" s="129">
        <f t="shared" si="4"/>
        <v>6</v>
      </c>
    </row>
    <row r="97" spans="1:18" x14ac:dyDescent="0.2">
      <c r="A97" s="136"/>
      <c r="C97" s="266" t="s">
        <v>124</v>
      </c>
      <c r="D97" s="456"/>
      <c r="E97" s="328" t="s">
        <v>17</v>
      </c>
      <c r="F97" s="328">
        <v>6</v>
      </c>
      <c r="G97" s="24"/>
      <c r="H97" s="46">
        <f t="shared" si="3"/>
        <v>0</v>
      </c>
      <c r="I97" s="43"/>
      <c r="J97" s="43"/>
      <c r="K97" s="43"/>
      <c r="L97" s="43"/>
      <c r="M97" s="363"/>
      <c r="O97" s="328"/>
      <c r="Q97" s="129">
        <f t="shared" si="4"/>
        <v>6</v>
      </c>
    </row>
    <row r="98" spans="1:18" x14ac:dyDescent="0.2">
      <c r="A98" s="136"/>
      <c r="C98" s="266" t="s">
        <v>306</v>
      </c>
      <c r="D98" s="456"/>
      <c r="E98" s="328" t="s">
        <v>17</v>
      </c>
      <c r="F98" s="328">
        <v>4</v>
      </c>
      <c r="G98" s="24"/>
      <c r="H98" s="46">
        <f t="shared" ref="H98" si="5">G98*F98</f>
        <v>0</v>
      </c>
      <c r="I98" s="43"/>
      <c r="J98" s="43"/>
      <c r="K98" s="43"/>
      <c r="L98" s="43"/>
      <c r="M98" s="363"/>
      <c r="O98" s="328"/>
      <c r="Q98" s="129">
        <f t="shared" si="4"/>
        <v>4</v>
      </c>
    </row>
    <row r="99" spans="1:18" x14ac:dyDescent="0.2">
      <c r="A99" s="136"/>
      <c r="C99" s="266" t="s">
        <v>183</v>
      </c>
      <c r="D99" s="456"/>
      <c r="E99" s="328" t="s">
        <v>17</v>
      </c>
      <c r="F99" s="328">
        <v>4</v>
      </c>
      <c r="G99" s="24"/>
      <c r="H99" s="46">
        <f t="shared" ref="H99" si="6">G99*F99</f>
        <v>0</v>
      </c>
      <c r="I99" s="43"/>
      <c r="J99" s="43"/>
      <c r="K99" s="43"/>
      <c r="L99" s="43"/>
      <c r="M99" s="363"/>
      <c r="O99" s="328"/>
      <c r="Q99" s="129">
        <f t="shared" ref="Q99" si="7">F99-P99</f>
        <v>4</v>
      </c>
    </row>
    <row r="100" spans="1:18" s="232" customFormat="1" x14ac:dyDescent="0.2">
      <c r="A100" s="422"/>
      <c r="B100" s="423"/>
      <c r="C100" s="226" t="s">
        <v>100</v>
      </c>
      <c r="D100" s="382"/>
      <c r="E100" s="217" t="s">
        <v>17</v>
      </c>
      <c r="F100" s="217">
        <v>10</v>
      </c>
      <c r="G100" s="25"/>
      <c r="H100" s="47">
        <f t="shared" si="3"/>
        <v>0</v>
      </c>
      <c r="I100" s="43"/>
      <c r="J100" s="43"/>
      <c r="K100" s="43"/>
      <c r="L100" s="43"/>
      <c r="O100" s="217"/>
      <c r="Q100" s="129">
        <f t="shared" si="4"/>
        <v>10</v>
      </c>
    </row>
    <row r="101" spans="1:18" ht="8.25" customHeight="1" x14ac:dyDescent="0.25">
      <c r="A101" s="136"/>
      <c r="C101" s="288"/>
      <c r="D101" s="208"/>
      <c r="E101" s="181"/>
      <c r="F101" s="181"/>
      <c r="G101" s="28"/>
      <c r="H101" s="53"/>
      <c r="I101" s="42"/>
      <c r="J101" s="42"/>
      <c r="K101" s="42"/>
      <c r="L101" s="42"/>
      <c r="R101"/>
    </row>
    <row r="102" spans="1:18" ht="25.5" x14ac:dyDescent="0.2">
      <c r="A102" s="136"/>
      <c r="B102" s="207">
        <f>COUNT($B$11:B100)+1</f>
        <v>15</v>
      </c>
      <c r="C102" s="212" t="s">
        <v>233</v>
      </c>
      <c r="D102" s="212"/>
      <c r="E102" s="181"/>
      <c r="F102" s="181"/>
      <c r="G102" s="28"/>
      <c r="H102" s="53"/>
      <c r="I102" s="42"/>
      <c r="J102" s="42"/>
      <c r="K102" s="42"/>
      <c r="L102" s="42"/>
      <c r="O102" s="212"/>
      <c r="R102" s="220"/>
    </row>
    <row r="103" spans="1:18" ht="51" x14ac:dyDescent="0.2">
      <c r="A103" s="136"/>
      <c r="C103" s="265" t="s">
        <v>310</v>
      </c>
      <c r="D103" s="265"/>
      <c r="E103" s="181"/>
      <c r="F103" s="181"/>
      <c r="G103" s="28"/>
      <c r="H103" s="53"/>
      <c r="I103" s="42"/>
      <c r="J103" s="42"/>
      <c r="K103" s="42"/>
      <c r="L103" s="42"/>
      <c r="O103" s="265"/>
      <c r="R103" s="220"/>
    </row>
    <row r="104" spans="1:18" x14ac:dyDescent="0.2">
      <c r="A104" s="136"/>
      <c r="C104" s="266" t="s">
        <v>48</v>
      </c>
      <c r="D104" s="456"/>
      <c r="E104" s="328" t="s">
        <v>17</v>
      </c>
      <c r="F104" s="328">
        <v>1</v>
      </c>
      <c r="G104" s="24"/>
      <c r="H104" s="46">
        <f>G104*F104</f>
        <v>0</v>
      </c>
      <c r="I104" s="43"/>
      <c r="J104" s="43"/>
      <c r="K104" s="43"/>
      <c r="L104" s="43"/>
      <c r="M104" s="363"/>
    </row>
    <row r="105" spans="1:18" x14ac:dyDescent="0.2">
      <c r="A105" s="136"/>
      <c r="C105" s="266" t="s">
        <v>121</v>
      </c>
      <c r="D105" s="456"/>
      <c r="E105" s="328" t="s">
        <v>17</v>
      </c>
      <c r="F105" s="328">
        <v>1</v>
      </c>
      <c r="G105" s="24"/>
      <c r="H105" s="46">
        <f>G105*F105</f>
        <v>0</v>
      </c>
      <c r="I105" s="43"/>
      <c r="J105" s="43"/>
      <c r="K105" s="43"/>
      <c r="L105" s="43"/>
      <c r="M105" s="363"/>
    </row>
    <row r="106" spans="1:18" s="232" customFormat="1" x14ac:dyDescent="0.2">
      <c r="A106" s="422"/>
      <c r="B106" s="423"/>
      <c r="C106" s="226" t="s">
        <v>182</v>
      </c>
      <c r="D106" s="382"/>
      <c r="E106" s="217" t="s">
        <v>17</v>
      </c>
      <c r="F106" s="217">
        <v>4</v>
      </c>
      <c r="G106" s="25"/>
      <c r="H106" s="47">
        <f>G106*F106</f>
        <v>0</v>
      </c>
      <c r="I106" s="43"/>
      <c r="J106" s="43"/>
      <c r="K106" s="43"/>
      <c r="L106" s="43"/>
    </row>
    <row r="107" spans="1:18" ht="8.25" customHeight="1" x14ac:dyDescent="0.25">
      <c r="A107" s="136"/>
      <c r="C107" s="288"/>
      <c r="D107" s="208"/>
      <c r="E107" s="181"/>
      <c r="F107" s="181"/>
      <c r="G107" s="28"/>
      <c r="H107" s="53"/>
      <c r="I107" s="42"/>
      <c r="J107" s="42"/>
      <c r="K107" s="42"/>
      <c r="L107" s="42"/>
      <c r="R107"/>
    </row>
    <row r="108" spans="1:18" ht="15" x14ac:dyDescent="0.2">
      <c r="A108" s="136"/>
      <c r="B108" s="207">
        <f>COUNT($B$11:B106)+1</f>
        <v>16</v>
      </c>
      <c r="C108" s="212" t="s">
        <v>232</v>
      </c>
      <c r="D108" s="212"/>
      <c r="E108" s="181"/>
      <c r="F108" s="181"/>
      <c r="G108" s="28"/>
      <c r="H108" s="53"/>
      <c r="I108" s="42"/>
      <c r="J108" s="42"/>
      <c r="K108" s="42"/>
      <c r="L108" s="42"/>
      <c r="O108" s="212"/>
      <c r="R108" s="220"/>
    </row>
    <row r="109" spans="1:18" ht="45.4" customHeight="1" x14ac:dyDescent="0.2">
      <c r="A109" s="136"/>
      <c r="C109" s="265" t="s">
        <v>234</v>
      </c>
      <c r="D109" s="265"/>
      <c r="E109" s="181"/>
      <c r="F109" s="181"/>
      <c r="G109" s="28"/>
      <c r="H109" s="53"/>
      <c r="I109" s="42"/>
      <c r="J109" s="42"/>
      <c r="K109" s="42"/>
      <c r="L109" s="42"/>
      <c r="O109" s="265"/>
      <c r="R109" s="220"/>
    </row>
    <row r="110" spans="1:18" x14ac:dyDescent="0.2">
      <c r="A110" s="136"/>
      <c r="C110" s="266" t="s">
        <v>231</v>
      </c>
      <c r="D110" s="456"/>
      <c r="E110" s="328" t="s">
        <v>17</v>
      </c>
      <c r="F110" s="328"/>
      <c r="G110" s="24"/>
      <c r="H110" s="46">
        <f t="shared" ref="H110:H114" si="8">G110*F110</f>
        <v>0</v>
      </c>
      <c r="I110" s="43"/>
      <c r="J110" s="43"/>
      <c r="K110" s="43"/>
      <c r="L110" s="43"/>
      <c r="M110" s="363"/>
    </row>
    <row r="111" spans="1:18" x14ac:dyDescent="0.2">
      <c r="A111" s="136"/>
      <c r="C111" s="266" t="s">
        <v>98</v>
      </c>
      <c r="D111" s="456"/>
      <c r="E111" s="328" t="s">
        <v>17</v>
      </c>
      <c r="F111" s="328">
        <v>8</v>
      </c>
      <c r="G111" s="24"/>
      <c r="H111" s="46">
        <f t="shared" si="8"/>
        <v>0</v>
      </c>
      <c r="I111" s="43"/>
      <c r="J111" s="43"/>
      <c r="K111" s="43"/>
      <c r="L111" s="43"/>
      <c r="M111" s="363"/>
    </row>
    <row r="112" spans="1:18" x14ac:dyDescent="0.2">
      <c r="A112" s="136"/>
      <c r="C112" s="266" t="s">
        <v>31</v>
      </c>
      <c r="D112" s="456"/>
      <c r="E112" s="328" t="s">
        <v>17</v>
      </c>
      <c r="F112" s="328">
        <v>2</v>
      </c>
      <c r="G112" s="24"/>
      <c r="H112" s="46">
        <f t="shared" si="8"/>
        <v>0</v>
      </c>
      <c r="I112" s="43"/>
      <c r="J112" s="43"/>
      <c r="K112" s="43"/>
      <c r="L112" s="43"/>
      <c r="M112" s="363"/>
    </row>
    <row r="113" spans="1:18" x14ac:dyDescent="0.2">
      <c r="A113" s="136"/>
      <c r="C113" s="266" t="s">
        <v>48</v>
      </c>
      <c r="D113" s="456"/>
      <c r="E113" s="328" t="s">
        <v>17</v>
      </c>
      <c r="F113" s="328">
        <v>1</v>
      </c>
      <c r="G113" s="24"/>
      <c r="H113" s="46">
        <f t="shared" si="8"/>
        <v>0</v>
      </c>
      <c r="I113" s="43"/>
      <c r="J113" s="43"/>
      <c r="K113" s="43"/>
      <c r="L113" s="43"/>
      <c r="M113" s="363"/>
    </row>
    <row r="114" spans="1:18" s="232" customFormat="1" x14ac:dyDescent="0.2">
      <c r="A114" s="422"/>
      <c r="B114" s="423"/>
      <c r="C114" s="226" t="s">
        <v>182</v>
      </c>
      <c r="D114" s="382"/>
      <c r="E114" s="217" t="s">
        <v>17</v>
      </c>
      <c r="F114" s="217">
        <v>1</v>
      </c>
      <c r="G114" s="25"/>
      <c r="H114" s="47">
        <f t="shared" si="8"/>
        <v>0</v>
      </c>
      <c r="I114" s="43"/>
      <c r="J114" s="43"/>
      <c r="K114" s="43"/>
      <c r="L114" s="43"/>
    </row>
    <row r="115" spans="1:18" ht="8.25" customHeight="1" x14ac:dyDescent="0.25">
      <c r="A115" s="136"/>
      <c r="C115" s="288"/>
      <c r="D115" s="208"/>
      <c r="E115" s="181"/>
      <c r="F115" s="181"/>
      <c r="G115" s="28"/>
      <c r="H115" s="53"/>
      <c r="I115" s="42"/>
      <c r="J115" s="42"/>
      <c r="K115" s="42"/>
      <c r="L115" s="42"/>
      <c r="R115"/>
    </row>
    <row r="116" spans="1:18" s="210" customFormat="1" ht="51" x14ac:dyDescent="0.25">
      <c r="A116" s="206"/>
      <c r="B116" s="207">
        <f>COUNT($B$11:B114)+1</f>
        <v>17</v>
      </c>
      <c r="C116" s="212" t="s">
        <v>230</v>
      </c>
      <c r="D116" s="212"/>
      <c r="E116" s="209"/>
      <c r="F116" s="209"/>
      <c r="G116" s="24"/>
      <c r="H116" s="46"/>
      <c r="I116" s="43"/>
      <c r="J116" s="43"/>
      <c r="K116" s="43"/>
      <c r="L116" s="43"/>
      <c r="O116" s="368"/>
      <c r="R116" s="369"/>
    </row>
    <row r="117" spans="1:18" s="210" customFormat="1" ht="153" x14ac:dyDescent="0.2">
      <c r="A117" s="206"/>
      <c r="B117" s="207"/>
      <c r="C117" s="367" t="s">
        <v>92</v>
      </c>
      <c r="D117" s="265"/>
      <c r="E117" s="209"/>
      <c r="F117" s="209"/>
      <c r="G117" s="24"/>
      <c r="H117" s="46"/>
      <c r="I117" s="43"/>
      <c r="J117" s="43"/>
      <c r="K117" s="43"/>
      <c r="L117" s="43"/>
      <c r="O117" s="213"/>
      <c r="R117" s="369"/>
    </row>
    <row r="118" spans="1:18" s="191" customFormat="1" x14ac:dyDescent="0.2">
      <c r="A118" s="377"/>
      <c r="B118" s="299"/>
      <c r="C118" s="1" t="s">
        <v>94</v>
      </c>
      <c r="D118" s="1"/>
      <c r="E118" s="181"/>
      <c r="F118" s="181"/>
      <c r="G118" s="28"/>
      <c r="H118" s="53"/>
      <c r="I118" s="76"/>
      <c r="J118" s="76"/>
      <c r="K118" s="76"/>
      <c r="L118" s="76"/>
      <c r="N118" s="125"/>
      <c r="O118" s="1"/>
    </row>
    <row r="119" spans="1:18" s="210" customFormat="1" ht="25.5" x14ac:dyDescent="0.2">
      <c r="A119" s="214"/>
      <c r="B119" s="215"/>
      <c r="C119" s="302" t="s">
        <v>93</v>
      </c>
      <c r="D119" s="376"/>
      <c r="E119" s="217" t="s">
        <v>46</v>
      </c>
      <c r="F119" s="217">
        <v>18</v>
      </c>
      <c r="G119" s="25"/>
      <c r="H119" s="47">
        <f>G119*F119</f>
        <v>0</v>
      </c>
      <c r="I119" s="43"/>
      <c r="J119" s="43"/>
      <c r="K119" s="43"/>
      <c r="L119" s="43"/>
    </row>
    <row r="120" spans="1:18" ht="8.25" customHeight="1" x14ac:dyDescent="0.25">
      <c r="A120" s="136"/>
      <c r="C120" s="288"/>
      <c r="D120" s="208"/>
      <c r="E120" s="181"/>
      <c r="F120" s="181"/>
      <c r="G120" s="28"/>
      <c r="H120" s="53"/>
      <c r="I120" s="42"/>
      <c r="J120" s="42"/>
      <c r="K120" s="42"/>
      <c r="L120" s="42"/>
      <c r="R120"/>
    </row>
    <row r="121" spans="1:18" s="210" customFormat="1" ht="51" x14ac:dyDescent="0.25">
      <c r="A121" s="206"/>
      <c r="B121" s="207">
        <f>COUNT($B$11:B120)+1</f>
        <v>18</v>
      </c>
      <c r="C121" s="212" t="s">
        <v>99</v>
      </c>
      <c r="D121" s="212"/>
      <c r="E121" s="209"/>
      <c r="F121" s="209"/>
      <c r="G121" s="24"/>
      <c r="H121" s="46"/>
      <c r="I121" s="43"/>
      <c r="J121" s="43"/>
      <c r="K121" s="43"/>
      <c r="L121" s="43"/>
      <c r="O121" s="368"/>
      <c r="R121" s="369"/>
    </row>
    <row r="122" spans="1:18" s="210" customFormat="1" ht="153" x14ac:dyDescent="0.2">
      <c r="A122" s="206"/>
      <c r="B122" s="207"/>
      <c r="C122" s="265" t="s">
        <v>92</v>
      </c>
      <c r="D122" s="265"/>
      <c r="E122" s="209"/>
      <c r="F122" s="209"/>
      <c r="G122" s="24"/>
      <c r="H122" s="46"/>
      <c r="I122" s="43"/>
      <c r="J122" s="43"/>
      <c r="K122" s="43"/>
      <c r="L122" s="43"/>
      <c r="O122" s="213"/>
      <c r="R122" s="369"/>
    </row>
    <row r="123" spans="1:18" s="191" customFormat="1" x14ac:dyDescent="0.2">
      <c r="A123" s="377"/>
      <c r="B123" s="299"/>
      <c r="C123" s="1" t="s">
        <v>94</v>
      </c>
      <c r="D123" s="1"/>
      <c r="E123" s="181"/>
      <c r="F123" s="181"/>
      <c r="G123" s="28"/>
      <c r="H123" s="53"/>
      <c r="I123" s="76"/>
      <c r="J123" s="76"/>
      <c r="K123" s="76"/>
      <c r="L123" s="76"/>
      <c r="N123" s="125"/>
      <c r="O123" s="1"/>
    </row>
    <row r="124" spans="1:18" s="210" customFormat="1" ht="15" x14ac:dyDescent="0.2">
      <c r="A124" s="214"/>
      <c r="B124" s="215"/>
      <c r="C124" s="302" t="s">
        <v>96</v>
      </c>
      <c r="D124" s="376"/>
      <c r="E124" s="217" t="s">
        <v>46</v>
      </c>
      <c r="F124" s="217">
        <v>24</v>
      </c>
      <c r="G124" s="25"/>
      <c r="H124" s="47">
        <f>G124*F124</f>
        <v>0</v>
      </c>
      <c r="I124" s="43"/>
      <c r="J124" s="43"/>
      <c r="K124" s="43"/>
      <c r="L124" s="43"/>
    </row>
    <row r="125" spans="1:18" ht="8.25" customHeight="1" x14ac:dyDescent="0.25">
      <c r="A125" s="136"/>
      <c r="C125" s="288"/>
      <c r="D125" s="208"/>
      <c r="E125" s="181"/>
      <c r="F125" s="181"/>
      <c r="G125" s="28"/>
      <c r="H125" s="53"/>
      <c r="I125" s="42"/>
      <c r="J125" s="42"/>
      <c r="K125" s="42"/>
      <c r="L125" s="42"/>
      <c r="R125"/>
    </row>
    <row r="126" spans="1:18" ht="38.25" x14ac:dyDescent="0.25">
      <c r="A126" s="136"/>
      <c r="B126" s="207">
        <f>COUNT($B$11:B124)+1</f>
        <v>19</v>
      </c>
      <c r="C126" s="212" t="s">
        <v>529</v>
      </c>
      <c r="D126" s="212"/>
      <c r="E126" s="181"/>
      <c r="F126" s="181"/>
      <c r="G126" s="28"/>
      <c r="H126" s="53"/>
      <c r="I126" s="42"/>
      <c r="J126" s="42"/>
      <c r="K126" s="42"/>
      <c r="L126" s="42"/>
      <c r="O126" s="219"/>
      <c r="R126" s="220"/>
    </row>
    <row r="127" spans="1:18" ht="165.75" x14ac:dyDescent="0.2">
      <c r="A127" s="136"/>
      <c r="C127" s="265" t="s">
        <v>95</v>
      </c>
      <c r="D127" s="265"/>
      <c r="E127" s="181"/>
      <c r="F127" s="181"/>
      <c r="G127" s="28"/>
      <c r="H127" s="53"/>
      <c r="I127" s="42"/>
      <c r="J127" s="42"/>
      <c r="K127" s="42"/>
      <c r="L127" s="42"/>
      <c r="O127" s="363"/>
      <c r="R127" s="220"/>
    </row>
    <row r="128" spans="1:18" s="191" customFormat="1" x14ac:dyDescent="0.2">
      <c r="A128" s="377"/>
      <c r="B128" s="299"/>
      <c r="C128" s="1" t="s">
        <v>94</v>
      </c>
      <c r="D128" s="1"/>
      <c r="E128" s="181"/>
      <c r="F128" s="181"/>
      <c r="G128" s="28"/>
      <c r="H128" s="53"/>
      <c r="I128" s="76"/>
      <c r="J128" s="76"/>
      <c r="K128" s="76"/>
      <c r="L128" s="76"/>
      <c r="N128" s="125"/>
      <c r="O128" s="1"/>
    </row>
    <row r="129" spans="1:18" s="210" customFormat="1" ht="15" x14ac:dyDescent="0.2">
      <c r="A129" s="214"/>
      <c r="B129" s="215"/>
      <c r="C129" s="302" t="s">
        <v>97</v>
      </c>
      <c r="D129" s="376"/>
      <c r="E129" s="217" t="s">
        <v>46</v>
      </c>
      <c r="F129" s="217">
        <v>2</v>
      </c>
      <c r="G129" s="25"/>
      <c r="H129" s="47">
        <f>G129*F129</f>
        <v>0</v>
      </c>
      <c r="I129" s="43"/>
      <c r="J129" s="43"/>
      <c r="K129" s="43"/>
      <c r="L129" s="43"/>
    </row>
    <row r="130" spans="1:18" s="210" customFormat="1" ht="8.25" customHeight="1" x14ac:dyDescent="0.25">
      <c r="A130" s="206"/>
      <c r="B130" s="207"/>
      <c r="C130" s="288"/>
      <c r="D130" s="208"/>
      <c r="E130" s="209"/>
      <c r="F130" s="209"/>
      <c r="G130" s="24"/>
      <c r="H130" s="46"/>
      <c r="I130" s="43"/>
      <c r="J130" s="43"/>
      <c r="K130" s="43"/>
      <c r="L130" s="43"/>
      <c r="R130" s="211"/>
    </row>
    <row r="131" spans="1:18" s="210" customFormat="1" ht="25.5" x14ac:dyDescent="0.25">
      <c r="A131" s="206"/>
      <c r="B131" s="207">
        <f>COUNT($B$11:B129)+1</f>
        <v>20</v>
      </c>
      <c r="C131" s="381" t="s">
        <v>180</v>
      </c>
      <c r="D131" s="381"/>
      <c r="E131" s="209"/>
      <c r="F131" s="209"/>
      <c r="G131" s="24"/>
      <c r="H131" s="46"/>
      <c r="I131" s="43"/>
      <c r="J131" s="43"/>
      <c r="K131" s="43"/>
      <c r="L131" s="43"/>
      <c r="O131" s="368"/>
      <c r="R131" s="369"/>
    </row>
    <row r="132" spans="1:18" ht="63.75" x14ac:dyDescent="0.2">
      <c r="A132" s="136"/>
      <c r="C132" s="180" t="s">
        <v>312</v>
      </c>
      <c r="D132" s="180"/>
      <c r="E132" s="181"/>
      <c r="F132" s="181"/>
      <c r="G132" s="24"/>
      <c r="H132" s="46"/>
      <c r="I132" s="43"/>
      <c r="J132" s="43"/>
      <c r="K132" s="43"/>
      <c r="L132" s="43"/>
      <c r="M132" s="210"/>
      <c r="O132" s="363"/>
      <c r="R132" s="220"/>
    </row>
    <row r="133" spans="1:18" ht="25.5" x14ac:dyDescent="0.2">
      <c r="A133" s="136"/>
      <c r="C133" s="266" t="s">
        <v>200</v>
      </c>
      <c r="D133" s="266"/>
      <c r="E133" s="181"/>
      <c r="F133" s="181"/>
      <c r="G133" s="24"/>
      <c r="H133" s="46"/>
      <c r="I133" s="43"/>
      <c r="J133" s="43"/>
      <c r="K133" s="43"/>
      <c r="L133" s="43"/>
      <c r="M133" s="213"/>
      <c r="N133" s="363"/>
      <c r="O133" s="265"/>
    </row>
    <row r="134" spans="1:18" s="210" customFormat="1" x14ac:dyDescent="0.2">
      <c r="A134" s="214"/>
      <c r="B134" s="215"/>
      <c r="C134" s="302" t="s">
        <v>311</v>
      </c>
      <c r="D134" s="376"/>
      <c r="E134" s="217" t="s">
        <v>11</v>
      </c>
      <c r="F134" s="217">
        <v>2</v>
      </c>
      <c r="G134" s="25"/>
      <c r="H134" s="47">
        <f>G134*F134</f>
        <v>0</v>
      </c>
      <c r="I134" s="43"/>
      <c r="J134" s="43"/>
      <c r="K134" s="43"/>
      <c r="L134" s="43"/>
    </row>
    <row r="135" spans="1:18" s="152" customFormat="1" ht="8.25" customHeight="1" x14ac:dyDescent="0.25">
      <c r="A135" s="241"/>
      <c r="B135" s="128"/>
      <c r="C135" s="272"/>
      <c r="D135" s="260"/>
      <c r="E135" s="330"/>
      <c r="F135" s="261"/>
      <c r="G135" s="56"/>
      <c r="H135" s="83"/>
      <c r="I135" s="84"/>
      <c r="J135" s="84"/>
      <c r="K135" s="84"/>
      <c r="L135" s="84"/>
    </row>
    <row r="136" spans="1:18" s="152" customFormat="1" ht="45.95" customHeight="1" x14ac:dyDescent="0.25">
      <c r="A136" s="241"/>
      <c r="B136" s="207">
        <f>COUNT($B$11:B134)+1</f>
        <v>21</v>
      </c>
      <c r="C136" s="212" t="s">
        <v>175</v>
      </c>
      <c r="D136" s="203"/>
      <c r="E136" s="330"/>
      <c r="F136" s="261"/>
      <c r="G136" s="56"/>
      <c r="H136" s="83"/>
      <c r="I136" s="84"/>
      <c r="J136" s="84"/>
      <c r="K136" s="84"/>
      <c r="L136" s="84"/>
      <c r="O136" s="306"/>
    </row>
    <row r="137" spans="1:18" s="152" customFormat="1" ht="63.75" x14ac:dyDescent="0.25">
      <c r="A137" s="241"/>
      <c r="B137" s="128"/>
      <c r="C137" s="265" t="s">
        <v>155</v>
      </c>
      <c r="D137" s="205"/>
      <c r="E137" s="330"/>
      <c r="F137" s="261"/>
      <c r="G137" s="56"/>
      <c r="H137" s="83"/>
      <c r="I137" s="84"/>
      <c r="J137" s="84"/>
      <c r="K137" s="84"/>
      <c r="L137" s="84"/>
      <c r="O137" s="307"/>
    </row>
    <row r="138" spans="1:18" s="260" customFormat="1" x14ac:dyDescent="0.25">
      <c r="A138" s="284"/>
      <c r="B138" s="285"/>
      <c r="C138" s="226" t="s">
        <v>171</v>
      </c>
      <c r="D138" s="302"/>
      <c r="E138" s="414" t="s">
        <v>17</v>
      </c>
      <c r="F138" s="308">
        <v>7</v>
      </c>
      <c r="G138" s="58"/>
      <c r="H138" s="271">
        <f>G138*F138</f>
        <v>0</v>
      </c>
      <c r="I138" s="86"/>
      <c r="J138" s="86"/>
      <c r="K138" s="86"/>
      <c r="L138" s="86"/>
      <c r="O138" s="309"/>
    </row>
    <row r="139" spans="1:18" s="280" customFormat="1" ht="8.25" customHeight="1" x14ac:dyDescent="0.25">
      <c r="A139" s="278"/>
      <c r="B139" s="207"/>
      <c r="C139" s="287"/>
      <c r="D139" s="288"/>
      <c r="E139" s="288"/>
      <c r="F139" s="289"/>
      <c r="G139" s="62"/>
      <c r="H139" s="78"/>
      <c r="I139" s="79"/>
      <c r="J139" s="79"/>
      <c r="K139" s="79"/>
      <c r="L139" s="79"/>
      <c r="R139" s="290"/>
    </row>
    <row r="140" spans="1:18" s="280" customFormat="1" ht="43.7" customHeight="1" x14ac:dyDescent="0.25">
      <c r="A140" s="278"/>
      <c r="B140" s="207">
        <f>COUNT($B$11:B138)+1</f>
        <v>22</v>
      </c>
      <c r="C140" s="212" t="s">
        <v>179</v>
      </c>
      <c r="D140" s="203"/>
      <c r="E140" s="288"/>
      <c r="F140" s="288"/>
      <c r="G140" s="62"/>
      <c r="H140" s="78"/>
      <c r="I140" s="79"/>
      <c r="J140" s="79"/>
      <c r="K140" s="79"/>
      <c r="L140" s="79"/>
      <c r="N140" s="212"/>
      <c r="R140" s="290"/>
    </row>
    <row r="141" spans="1:18" s="280" customFormat="1" ht="25.5" x14ac:dyDescent="0.25">
      <c r="A141" s="278"/>
      <c r="B141" s="207"/>
      <c r="C141" s="265" t="s">
        <v>158</v>
      </c>
      <c r="D141" s="205"/>
      <c r="E141" s="311"/>
      <c r="F141" s="311"/>
      <c r="G141" s="62"/>
      <c r="H141" s="78"/>
      <c r="I141" s="79"/>
      <c r="J141" s="79"/>
      <c r="K141" s="79"/>
      <c r="L141" s="79"/>
      <c r="N141" s="265"/>
    </row>
    <row r="142" spans="1:18" s="280" customFormat="1" x14ac:dyDescent="0.25">
      <c r="A142" s="310"/>
      <c r="B142" s="215"/>
      <c r="C142" s="226" t="s">
        <v>185</v>
      </c>
      <c r="D142" s="305"/>
      <c r="E142" s="312" t="s">
        <v>12</v>
      </c>
      <c r="F142" s="308">
        <v>1</v>
      </c>
      <c r="G142" s="65"/>
      <c r="H142" s="80">
        <f>G142*F142</f>
        <v>0</v>
      </c>
      <c r="I142" s="81"/>
      <c r="J142" s="81"/>
      <c r="K142" s="81"/>
      <c r="L142" s="79"/>
    </row>
    <row r="143" spans="1:18" ht="8.25" customHeight="1" x14ac:dyDescent="0.25">
      <c r="A143" s="136"/>
      <c r="C143" s="288"/>
      <c r="D143" s="208"/>
      <c r="E143" s="181"/>
      <c r="F143" s="181"/>
      <c r="G143" s="28"/>
      <c r="H143" s="53"/>
      <c r="I143" s="42"/>
      <c r="J143" s="42"/>
      <c r="K143" s="42"/>
      <c r="L143" s="42"/>
      <c r="R143"/>
    </row>
    <row r="144" spans="1:18" s="210" customFormat="1" x14ac:dyDescent="0.2">
      <c r="A144" s="206"/>
      <c r="B144" s="207">
        <f>COUNT($B$11:B142)+1</f>
        <v>23</v>
      </c>
      <c r="C144" s="381" t="s">
        <v>188</v>
      </c>
      <c r="D144" s="381"/>
      <c r="E144" s="328"/>
      <c r="F144" s="328"/>
      <c r="G144" s="24"/>
      <c r="H144" s="46"/>
      <c r="I144" s="43"/>
      <c r="J144" s="43"/>
      <c r="K144" s="43"/>
      <c r="L144" s="43"/>
    </row>
    <row r="145" spans="1:18" s="210" customFormat="1" ht="127.15" customHeight="1" x14ac:dyDescent="0.2">
      <c r="A145" s="206"/>
      <c r="B145" s="207"/>
      <c r="C145" s="458" t="s">
        <v>193</v>
      </c>
      <c r="D145" s="458"/>
      <c r="E145" s="328"/>
      <c r="F145" s="328"/>
      <c r="G145" s="24"/>
      <c r="H145" s="46"/>
      <c r="I145" s="43"/>
      <c r="J145" s="43"/>
      <c r="K145" s="43"/>
      <c r="L145" s="43"/>
      <c r="N145" s="213"/>
    </row>
    <row r="146" spans="1:18" s="210" customFormat="1" ht="16.149999999999999" customHeight="1" x14ac:dyDescent="0.2">
      <c r="A146" s="206"/>
      <c r="B146" s="207"/>
      <c r="C146" s="458" t="s">
        <v>211</v>
      </c>
      <c r="D146" s="458"/>
      <c r="E146" s="328"/>
      <c r="F146" s="328"/>
      <c r="G146" s="24"/>
      <c r="H146" s="46"/>
      <c r="I146" s="43"/>
      <c r="J146" s="43"/>
      <c r="K146" s="43"/>
      <c r="L146" s="43"/>
    </row>
    <row r="147" spans="1:18" ht="105.6" customHeight="1" x14ac:dyDescent="0.2">
      <c r="A147" s="136"/>
      <c r="C147" s="180" t="s">
        <v>189</v>
      </c>
      <c r="D147" s="180"/>
      <c r="E147" s="181"/>
      <c r="F147" s="181"/>
      <c r="G147" s="28"/>
      <c r="H147" s="53"/>
      <c r="I147" s="42"/>
      <c r="J147" s="42"/>
      <c r="K147" s="42"/>
      <c r="L147" s="42"/>
      <c r="O147" s="459"/>
      <c r="R147" s="220"/>
    </row>
    <row r="148" spans="1:18" s="210" customFormat="1" ht="28.9" customHeight="1" x14ac:dyDescent="0.2">
      <c r="A148" s="214"/>
      <c r="B148" s="215"/>
      <c r="C148" s="226" t="s">
        <v>308</v>
      </c>
      <c r="D148" s="382"/>
      <c r="E148" s="217" t="s">
        <v>12</v>
      </c>
      <c r="F148" s="217">
        <v>1</v>
      </c>
      <c r="G148" s="25"/>
      <c r="H148" s="47">
        <f>G148*F148</f>
        <v>0</v>
      </c>
      <c r="I148" s="43"/>
      <c r="J148" s="43"/>
      <c r="K148" s="43"/>
      <c r="L148" s="43"/>
    </row>
    <row r="149" spans="1:18" ht="8.25" customHeight="1" x14ac:dyDescent="0.25">
      <c r="A149" s="136"/>
      <c r="C149" s="288"/>
      <c r="D149" s="208"/>
      <c r="E149" s="181"/>
      <c r="F149" s="181"/>
      <c r="G149" s="28"/>
      <c r="H149" s="53"/>
      <c r="I149" s="42"/>
      <c r="J149" s="42"/>
      <c r="K149" s="42"/>
      <c r="L149" s="42"/>
      <c r="R149"/>
    </row>
    <row r="150" spans="1:18" ht="25.5" x14ac:dyDescent="0.25">
      <c r="A150" s="136"/>
      <c r="B150" s="207">
        <f>COUNT($B$11:B148)+1</f>
        <v>24</v>
      </c>
      <c r="C150" s="381" t="s">
        <v>221</v>
      </c>
      <c r="D150" s="381"/>
      <c r="E150" s="181"/>
      <c r="F150" s="181"/>
      <c r="G150" s="24"/>
      <c r="H150" s="46"/>
      <c r="I150" s="43"/>
      <c r="J150" s="43"/>
      <c r="K150" s="43"/>
      <c r="L150" s="43"/>
      <c r="M150" s="210"/>
      <c r="O150" s="219"/>
      <c r="R150" s="220"/>
    </row>
    <row r="151" spans="1:18" ht="82.9" customHeight="1" x14ac:dyDescent="0.2">
      <c r="A151" s="136"/>
      <c r="C151" s="180" t="s">
        <v>101</v>
      </c>
      <c r="D151" s="180"/>
      <c r="E151" s="181"/>
      <c r="F151" s="181"/>
      <c r="G151" s="24"/>
      <c r="H151" s="46"/>
      <c r="I151" s="43"/>
      <c r="J151" s="43"/>
      <c r="K151" s="43"/>
      <c r="L151" s="43"/>
      <c r="M151" s="210"/>
      <c r="O151" s="363"/>
      <c r="R151" s="220"/>
    </row>
    <row r="152" spans="1:18" ht="14.45" customHeight="1" x14ac:dyDescent="0.2">
      <c r="A152" s="136"/>
      <c r="C152" s="266" t="s">
        <v>212</v>
      </c>
      <c r="D152" s="266"/>
      <c r="E152" s="181"/>
      <c r="F152" s="181"/>
      <c r="G152" s="24"/>
      <c r="H152" s="46"/>
      <c r="I152" s="43"/>
      <c r="J152" s="43"/>
      <c r="K152" s="43"/>
      <c r="L152" s="43"/>
      <c r="M152" s="213"/>
      <c r="N152" s="363"/>
      <c r="O152" s="265"/>
    </row>
    <row r="153" spans="1:18" s="210" customFormat="1" x14ac:dyDescent="0.2">
      <c r="A153" s="214"/>
      <c r="B153" s="215"/>
      <c r="C153" s="302" t="s">
        <v>307</v>
      </c>
      <c r="D153" s="376"/>
      <c r="E153" s="217" t="s">
        <v>11</v>
      </c>
      <c r="F153" s="217">
        <v>1</v>
      </c>
      <c r="G153" s="25"/>
      <c r="H153" s="47">
        <f>G153*F153</f>
        <v>0</v>
      </c>
      <c r="I153" s="43"/>
      <c r="J153" s="43"/>
      <c r="K153" s="43"/>
      <c r="L153" s="43"/>
    </row>
    <row r="154" spans="1:18" s="210" customFormat="1" ht="8.25" customHeight="1" x14ac:dyDescent="0.25">
      <c r="A154" s="206"/>
      <c r="B154" s="207"/>
      <c r="C154" s="288"/>
      <c r="D154" s="208"/>
      <c r="E154" s="209"/>
      <c r="F154" s="209"/>
      <c r="G154" s="24"/>
      <c r="H154" s="46"/>
      <c r="I154" s="43"/>
      <c r="J154" s="43"/>
      <c r="K154" s="43"/>
      <c r="L154" s="43"/>
      <c r="R154" s="211"/>
    </row>
    <row r="155" spans="1:18" s="210" customFormat="1" ht="25.5" x14ac:dyDescent="0.25">
      <c r="A155" s="206"/>
      <c r="B155" s="207">
        <f>COUNT($B$11:B153)+1</f>
        <v>25</v>
      </c>
      <c r="C155" s="381" t="s">
        <v>309</v>
      </c>
      <c r="D155" s="381"/>
      <c r="E155" s="209"/>
      <c r="F155" s="209"/>
      <c r="G155" s="24"/>
      <c r="H155" s="46"/>
      <c r="I155" s="43"/>
      <c r="J155" s="43"/>
      <c r="K155" s="43"/>
      <c r="L155" s="43"/>
      <c r="O155" s="368"/>
      <c r="R155" s="369"/>
    </row>
    <row r="156" spans="1:18" ht="69" customHeight="1" x14ac:dyDescent="0.2">
      <c r="A156" s="136"/>
      <c r="C156" s="180" t="s">
        <v>181</v>
      </c>
      <c r="D156" s="180"/>
      <c r="E156" s="181"/>
      <c r="F156" s="181"/>
      <c r="G156" s="24"/>
      <c r="H156" s="46"/>
      <c r="I156" s="43"/>
      <c r="J156" s="43"/>
      <c r="K156" s="43"/>
      <c r="L156" s="43"/>
      <c r="M156" s="210"/>
      <c r="O156" s="363"/>
      <c r="R156" s="220"/>
    </row>
    <row r="157" spans="1:18" ht="14.45" customHeight="1" x14ac:dyDescent="0.2">
      <c r="A157" s="136"/>
      <c r="C157" s="266" t="s">
        <v>125</v>
      </c>
      <c r="D157" s="266"/>
      <c r="E157" s="181"/>
      <c r="F157" s="181"/>
      <c r="G157" s="24"/>
      <c r="H157" s="46"/>
      <c r="I157" s="43"/>
      <c r="J157" s="43"/>
      <c r="K157" s="43"/>
      <c r="L157" s="43"/>
      <c r="M157" s="213"/>
      <c r="N157" s="363"/>
      <c r="O157" s="265"/>
    </row>
    <row r="158" spans="1:18" s="210" customFormat="1" x14ac:dyDescent="0.2">
      <c r="A158" s="214"/>
      <c r="B158" s="215"/>
      <c r="C158" s="302" t="s">
        <v>31</v>
      </c>
      <c r="D158" s="376"/>
      <c r="E158" s="217" t="s">
        <v>11</v>
      </c>
      <c r="F158" s="217">
        <v>1</v>
      </c>
      <c r="G158" s="25"/>
      <c r="H158" s="47">
        <f>G158*F158</f>
        <v>0</v>
      </c>
      <c r="I158" s="43"/>
      <c r="J158" s="43"/>
      <c r="K158" s="43"/>
      <c r="L158" s="43"/>
    </row>
    <row r="159" spans="1:18" ht="8.25" customHeight="1" x14ac:dyDescent="0.25">
      <c r="A159" s="136"/>
      <c r="C159" s="288"/>
      <c r="D159" s="208"/>
      <c r="G159" s="68"/>
      <c r="H159" s="72"/>
      <c r="I159" s="42"/>
      <c r="J159" s="42"/>
      <c r="K159" s="42"/>
      <c r="L159" s="42"/>
      <c r="R159"/>
    </row>
    <row r="160" spans="1:18" ht="15.75" x14ac:dyDescent="0.25">
      <c r="A160" s="136"/>
      <c r="B160" s="207">
        <f>COUNT($B$11:B158)+1</f>
        <v>26</v>
      </c>
      <c r="C160" s="212" t="s">
        <v>22</v>
      </c>
      <c r="D160" s="212"/>
      <c r="G160" s="68"/>
      <c r="H160" s="72"/>
      <c r="I160" s="42"/>
      <c r="J160" s="42"/>
      <c r="K160" s="42"/>
      <c r="L160" s="42"/>
      <c r="O160" s="219"/>
      <c r="R160" s="220"/>
    </row>
    <row r="161" spans="1:18" ht="51" x14ac:dyDescent="0.2">
      <c r="A161" s="136"/>
      <c r="C161" s="265" t="s">
        <v>23</v>
      </c>
      <c r="D161" s="265"/>
      <c r="G161" s="68"/>
      <c r="H161" s="72"/>
      <c r="I161" s="42"/>
      <c r="J161" s="42"/>
      <c r="K161" s="42"/>
      <c r="L161" s="42"/>
      <c r="O161" s="363"/>
      <c r="R161" s="220"/>
    </row>
    <row r="162" spans="1:18" s="210" customFormat="1" x14ac:dyDescent="0.2">
      <c r="A162" s="214"/>
      <c r="B162" s="215"/>
      <c r="C162" s="460"/>
      <c r="D162" s="376"/>
      <c r="E162" s="217" t="s">
        <v>12</v>
      </c>
      <c r="F162" s="217">
        <v>21</v>
      </c>
      <c r="G162" s="25"/>
      <c r="H162" s="47">
        <f>G162*F162</f>
        <v>0</v>
      </c>
      <c r="I162" s="43"/>
      <c r="J162" s="43"/>
      <c r="K162" s="43"/>
      <c r="L162" s="43"/>
    </row>
    <row r="163" spans="1:18" ht="8.25" customHeight="1" x14ac:dyDescent="0.25">
      <c r="A163" s="136"/>
      <c r="C163" s="288"/>
      <c r="D163" s="208"/>
      <c r="E163" s="181"/>
      <c r="F163" s="181"/>
      <c r="G163" s="28"/>
      <c r="H163" s="53"/>
      <c r="I163" s="42"/>
      <c r="J163" s="42"/>
      <c r="K163" s="42"/>
      <c r="L163" s="42"/>
      <c r="R163"/>
    </row>
    <row r="164" spans="1:18" ht="15.75" x14ac:dyDescent="0.25">
      <c r="A164" s="136"/>
      <c r="B164" s="207">
        <f>COUNT($B$11:B162)+1</f>
        <v>27</v>
      </c>
      <c r="C164" s="212" t="s">
        <v>55</v>
      </c>
      <c r="D164" s="212"/>
      <c r="E164" s="181"/>
      <c r="F164" s="181"/>
      <c r="G164" s="28"/>
      <c r="H164" s="53"/>
      <c r="I164" s="42"/>
      <c r="J164" s="42"/>
      <c r="K164" s="42"/>
      <c r="L164" s="42"/>
      <c r="O164" s="219"/>
      <c r="R164" s="220"/>
    </row>
    <row r="165" spans="1:18" ht="76.5" x14ac:dyDescent="0.2">
      <c r="A165" s="136"/>
      <c r="C165" s="265" t="s">
        <v>56</v>
      </c>
      <c r="D165" s="265"/>
      <c r="E165" s="181"/>
      <c r="F165" s="181"/>
      <c r="G165" s="28"/>
      <c r="H165" s="53"/>
      <c r="I165" s="42"/>
      <c r="J165" s="42"/>
      <c r="K165" s="42"/>
      <c r="L165" s="42"/>
      <c r="O165" s="363"/>
      <c r="R165" s="220"/>
    </row>
    <row r="166" spans="1:18" s="210" customFormat="1" x14ac:dyDescent="0.2">
      <c r="A166" s="214"/>
      <c r="B166" s="215"/>
      <c r="C166" s="302"/>
      <c r="D166" s="376"/>
      <c r="E166" s="217" t="s">
        <v>12</v>
      </c>
      <c r="F166" s="217">
        <v>1</v>
      </c>
      <c r="G166" s="25"/>
      <c r="H166" s="47">
        <f>G166*F166</f>
        <v>0</v>
      </c>
      <c r="I166" s="43"/>
      <c r="J166" s="43"/>
      <c r="K166" s="43"/>
      <c r="L166" s="43"/>
    </row>
    <row r="167" spans="1:18" ht="8.25" customHeight="1" x14ac:dyDescent="0.25">
      <c r="A167" s="136"/>
      <c r="C167" s="288"/>
      <c r="D167" s="208"/>
      <c r="E167" s="181"/>
      <c r="F167" s="181"/>
      <c r="G167" s="28"/>
      <c r="H167" s="53"/>
      <c r="I167" s="42"/>
      <c r="J167" s="42"/>
      <c r="K167" s="42"/>
      <c r="L167" s="42"/>
      <c r="R167"/>
    </row>
    <row r="168" spans="1:18" ht="38.25" x14ac:dyDescent="0.2">
      <c r="A168" s="136"/>
      <c r="B168" s="207">
        <f>COUNT($B$11:B166)+1</f>
        <v>28</v>
      </c>
      <c r="C168" s="212" t="s">
        <v>226</v>
      </c>
      <c r="D168" s="212"/>
      <c r="E168" s="181"/>
      <c r="F168" s="209"/>
      <c r="G168" s="28"/>
      <c r="H168" s="53"/>
      <c r="I168" s="42"/>
      <c r="J168" s="42"/>
      <c r="K168" s="42"/>
      <c r="L168" s="42"/>
    </row>
    <row r="169" spans="1:18" ht="117" customHeight="1" x14ac:dyDescent="0.2">
      <c r="A169" s="182"/>
      <c r="B169" s="183"/>
      <c r="C169" s="335" t="s">
        <v>236</v>
      </c>
      <c r="D169" s="335"/>
      <c r="E169" s="186" t="s">
        <v>12</v>
      </c>
      <c r="F169" s="186">
        <v>1</v>
      </c>
      <c r="G169" s="63"/>
      <c r="H169" s="73">
        <f>G169*F169</f>
        <v>0</v>
      </c>
      <c r="I169" s="42"/>
      <c r="J169" s="42"/>
      <c r="K169" s="42"/>
      <c r="L169" s="43"/>
    </row>
    <row r="170" spans="1:18" s="210" customFormat="1" ht="8.25" customHeight="1" x14ac:dyDescent="0.25">
      <c r="A170" s="206"/>
      <c r="B170" s="207"/>
      <c r="C170" s="288"/>
      <c r="D170" s="208"/>
      <c r="E170" s="209"/>
      <c r="F170" s="209"/>
      <c r="G170" s="24"/>
      <c r="H170" s="46"/>
      <c r="I170" s="43"/>
      <c r="J170" s="43"/>
      <c r="K170" s="43"/>
      <c r="L170" s="43"/>
      <c r="R170" s="211"/>
    </row>
    <row r="171" spans="1:18" s="210" customFormat="1" x14ac:dyDescent="0.2">
      <c r="A171" s="206"/>
      <c r="B171" s="207">
        <f>COUNT($B$11:B169)+1</f>
        <v>29</v>
      </c>
      <c r="C171" s="212" t="s">
        <v>224</v>
      </c>
      <c r="D171" s="212"/>
      <c r="E171" s="209"/>
      <c r="F171" s="209"/>
      <c r="G171" s="24"/>
      <c r="H171" s="46"/>
      <c r="I171" s="43"/>
      <c r="J171" s="43"/>
      <c r="K171" s="43"/>
      <c r="L171" s="43"/>
    </row>
    <row r="172" spans="1:18" s="210" customFormat="1" ht="51" x14ac:dyDescent="0.2">
      <c r="A172" s="214"/>
      <c r="B172" s="215"/>
      <c r="C172" s="461" t="s">
        <v>225</v>
      </c>
      <c r="D172" s="335"/>
      <c r="E172" s="217" t="s">
        <v>12</v>
      </c>
      <c r="F172" s="217">
        <v>1</v>
      </c>
      <c r="G172" s="25"/>
      <c r="H172" s="47">
        <f>G172*F172</f>
        <v>0</v>
      </c>
      <c r="I172" s="43"/>
      <c r="J172" s="43"/>
      <c r="K172" s="43"/>
      <c r="L172" s="43"/>
    </row>
    <row r="173" spans="1:18" ht="8.25" customHeight="1" x14ac:dyDescent="0.25">
      <c r="A173" s="136"/>
      <c r="C173" s="288"/>
      <c r="D173" s="208"/>
      <c r="E173" s="181"/>
      <c r="F173" s="181"/>
      <c r="G173" s="28"/>
      <c r="H173" s="53"/>
      <c r="I173" s="42"/>
      <c r="J173" s="42"/>
      <c r="K173" s="42"/>
      <c r="L173" s="42"/>
      <c r="R173"/>
    </row>
    <row r="174" spans="1:18" x14ac:dyDescent="0.2">
      <c r="A174" s="136"/>
      <c r="B174" s="207">
        <f>COUNT($B$11:B172)+1</f>
        <v>30</v>
      </c>
      <c r="C174" s="212" t="s">
        <v>223</v>
      </c>
      <c r="D174" s="212"/>
      <c r="E174" s="181"/>
      <c r="F174" s="209"/>
      <c r="G174" s="28"/>
      <c r="H174" s="53"/>
      <c r="I174" s="42"/>
      <c r="J174" s="42"/>
      <c r="K174" s="42"/>
      <c r="L174" s="42"/>
    </row>
    <row r="175" spans="1:18" ht="76.5" x14ac:dyDescent="0.2">
      <c r="A175" s="182"/>
      <c r="B175" s="183"/>
      <c r="C175" s="335" t="s">
        <v>222</v>
      </c>
      <c r="D175" s="335"/>
      <c r="E175" s="186" t="s">
        <v>12</v>
      </c>
      <c r="F175" s="186">
        <v>1</v>
      </c>
      <c r="G175" s="63"/>
      <c r="H175" s="73">
        <f>G175*F175</f>
        <v>0</v>
      </c>
      <c r="I175" s="42"/>
      <c r="J175" s="42"/>
      <c r="K175" s="42"/>
      <c r="L175" s="43"/>
    </row>
    <row r="176" spans="1:18" s="210" customFormat="1" ht="8.25" customHeight="1" x14ac:dyDescent="0.25">
      <c r="A176" s="206"/>
      <c r="B176" s="207"/>
      <c r="C176" s="288"/>
      <c r="D176" s="208"/>
      <c r="E176" s="209"/>
      <c r="F176" s="209"/>
      <c r="G176" s="24"/>
      <c r="H176" s="46"/>
      <c r="I176" s="43"/>
      <c r="J176" s="43"/>
      <c r="K176" s="43"/>
      <c r="L176" s="43"/>
      <c r="R176" s="211"/>
    </row>
    <row r="177" spans="1:18" s="210" customFormat="1" x14ac:dyDescent="0.2">
      <c r="A177" s="206"/>
      <c r="B177" s="207">
        <f>COUNT($B$11:B175)+1</f>
        <v>31</v>
      </c>
      <c r="C177" s="212" t="s">
        <v>229</v>
      </c>
      <c r="D177" s="212"/>
      <c r="E177" s="209"/>
      <c r="F177" s="209"/>
      <c r="G177" s="24"/>
      <c r="H177" s="46"/>
      <c r="I177" s="43"/>
      <c r="J177" s="43"/>
      <c r="K177" s="43"/>
      <c r="L177" s="43"/>
    </row>
    <row r="178" spans="1:18" s="210" customFormat="1" ht="33.6" customHeight="1" x14ac:dyDescent="0.2">
      <c r="A178" s="214"/>
      <c r="B178" s="215"/>
      <c r="C178" s="461" t="s">
        <v>228</v>
      </c>
      <c r="D178" s="335"/>
      <c r="E178" s="217" t="s">
        <v>12</v>
      </c>
      <c r="F178" s="217">
        <v>1</v>
      </c>
      <c r="G178" s="25"/>
      <c r="H178" s="47">
        <f>G178*F178</f>
        <v>0</v>
      </c>
      <c r="I178" s="43"/>
      <c r="J178" s="43"/>
      <c r="K178" s="43"/>
      <c r="L178" s="43"/>
    </row>
    <row r="179" spans="1:18" s="210" customFormat="1" ht="8.25" customHeight="1" x14ac:dyDescent="0.25">
      <c r="A179" s="206"/>
      <c r="B179" s="207"/>
      <c r="C179" s="288"/>
      <c r="D179" s="208"/>
      <c r="E179" s="209"/>
      <c r="F179" s="209"/>
      <c r="G179" s="24"/>
      <c r="H179" s="46"/>
      <c r="I179" s="43"/>
      <c r="J179" s="43"/>
      <c r="K179" s="43"/>
      <c r="L179" s="43"/>
      <c r="R179" s="211"/>
    </row>
    <row r="180" spans="1:18" s="210" customFormat="1" x14ac:dyDescent="0.2">
      <c r="A180" s="206"/>
      <c r="B180" s="207">
        <f>COUNT($B$11:B178)+1</f>
        <v>32</v>
      </c>
      <c r="C180" s="212" t="s">
        <v>227</v>
      </c>
      <c r="D180" s="212"/>
      <c r="E180" s="209"/>
      <c r="F180" s="209"/>
      <c r="G180" s="24"/>
      <c r="H180" s="46"/>
      <c r="I180" s="43"/>
      <c r="J180" s="43"/>
      <c r="K180" s="43"/>
      <c r="L180" s="43"/>
    </row>
    <row r="181" spans="1:18" s="210" customFormat="1" ht="25.5" x14ac:dyDescent="0.2">
      <c r="A181" s="214"/>
      <c r="B181" s="215"/>
      <c r="C181" s="461" t="s">
        <v>290</v>
      </c>
      <c r="D181" s="335"/>
      <c r="E181" s="217" t="s">
        <v>12</v>
      </c>
      <c r="F181" s="217">
        <v>1</v>
      </c>
      <c r="G181" s="25"/>
      <c r="H181" s="47">
        <f>G181*F181</f>
        <v>0</v>
      </c>
      <c r="I181" s="43"/>
      <c r="J181" s="43"/>
      <c r="K181" s="43"/>
      <c r="L181" s="43"/>
    </row>
    <row r="182" spans="1:18" ht="8.25" customHeight="1" x14ac:dyDescent="0.25">
      <c r="A182" s="136"/>
      <c r="C182" s="272"/>
      <c r="D182" s="191"/>
      <c r="E182" s="181"/>
      <c r="F182" s="181"/>
      <c r="G182" s="24"/>
      <c r="H182" s="46"/>
      <c r="I182" s="42"/>
      <c r="J182" s="42"/>
      <c r="K182" s="42"/>
      <c r="L182" s="42"/>
      <c r="R182"/>
    </row>
    <row r="183" spans="1:18" x14ac:dyDescent="0.2">
      <c r="A183" s="136"/>
      <c r="B183" s="207">
        <f>COUNT($B$11:B181)+1</f>
        <v>33</v>
      </c>
      <c r="C183" s="329" t="s">
        <v>13</v>
      </c>
      <c r="D183" s="329"/>
      <c r="E183" s="181"/>
      <c r="F183" s="181"/>
      <c r="G183" s="26"/>
      <c r="H183" s="48"/>
      <c r="I183" s="49"/>
      <c r="J183" s="49"/>
      <c r="K183" s="49"/>
      <c r="L183" s="49"/>
    </row>
    <row r="184" spans="1:18" ht="51" x14ac:dyDescent="0.2">
      <c r="A184" s="136"/>
      <c r="C184" s="265" t="s">
        <v>113</v>
      </c>
      <c r="D184" s="329"/>
      <c r="E184" s="181"/>
      <c r="F184" s="181"/>
      <c r="G184" s="26"/>
      <c r="H184" s="48"/>
      <c r="I184" s="49"/>
      <c r="J184" s="49"/>
      <c r="K184" s="49"/>
      <c r="L184" s="49"/>
    </row>
    <row r="185" spans="1:18" s="210" customFormat="1" ht="13.5" thickBot="1" x14ac:dyDescent="0.25">
      <c r="A185" s="214"/>
      <c r="B185" s="215"/>
      <c r="C185" s="302"/>
      <c r="D185" s="376"/>
      <c r="E185" s="186" t="s">
        <v>12</v>
      </c>
      <c r="F185" s="462">
        <v>1</v>
      </c>
      <c r="G185" s="25"/>
      <c r="H185" s="73">
        <f>F185*G185</f>
        <v>0</v>
      </c>
      <c r="I185" s="43"/>
      <c r="J185" s="43"/>
      <c r="K185" s="43"/>
      <c r="L185" s="43"/>
      <c r="N185" s="265"/>
    </row>
    <row r="186" spans="1:18" ht="17.25" thickTop="1" x14ac:dyDescent="0.3">
      <c r="A186" s="463"/>
      <c r="B186" s="464"/>
      <c r="C186" s="465"/>
      <c r="D186" s="466"/>
      <c r="E186" s="467"/>
      <c r="F186" s="467"/>
      <c r="G186" s="416" t="s">
        <v>15</v>
      </c>
      <c r="H186" s="97">
        <f>SUM(H11:H185)</f>
        <v>0</v>
      </c>
      <c r="I186" s="42"/>
      <c r="J186" s="42"/>
      <c r="K186" s="42"/>
    </row>
    <row r="187" spans="1:18" x14ac:dyDescent="0.2">
      <c r="C187" s="468"/>
      <c r="D187" s="468"/>
      <c r="G187" s="42"/>
      <c r="H187" s="42"/>
      <c r="I187" s="42"/>
      <c r="J187" s="42"/>
      <c r="K187" s="42"/>
    </row>
    <row r="188" spans="1:18" ht="14.45" customHeight="1" x14ac:dyDescent="0.2"/>
    <row r="189" spans="1:18" ht="14.45" customHeight="1" x14ac:dyDescent="0.2"/>
  </sheetData>
  <sheetProtection algorithmName="SHA-512" hashValue="MH3+yskVr2l08AnNYDpba8hSNgo4xElgdaUARdjpv/l5A28JAbGrCRx1R+1stBezxaj/p1IWt06/77eNaaL3Tw==" saltValue="VWECiNrKSClfGX6kXNWu/g==" spinCount="100000" sheet="1"/>
  <pageMargins left="0.9055118110236221" right="0.31496062992125984" top="0.74803149606299213" bottom="0.74803149606299213" header="0.31496062992125984" footer="0.31496062992125984"/>
  <pageSetup paperSize="9" orientation="portrait" r:id="rId1"/>
  <headerFooter>
    <oddHeader>&amp;L&amp;"Arial Narrow,Navadno"&amp;8HIA, projektiranje strojnih inštalacij, s.p.</oddHeader>
    <oddFooter>&amp;L&amp;"Arial Narrow,Običajno"&amp;8Načrt strojnih inštalacij/PZI/št.nač. SA-59/22
Objekt: Lekarna TRNJE št. pr. 104/22&amp;R&amp;"Arial Narrow,Običajno"&amp;P/&amp;N</oddFooter>
  </headerFooter>
  <rowBreaks count="10" manualBreakCount="10">
    <brk id="18" max="16383" man="1"/>
    <brk id="25" max="7" man="1"/>
    <brk id="50" max="7" man="1"/>
    <brk id="72" max="7" man="1"/>
    <brk id="89" max="7" man="1"/>
    <brk id="106" max="7" man="1"/>
    <brk id="119" max="7" man="1"/>
    <brk id="134" max="7" man="1"/>
    <brk id="148" max="7" man="1"/>
    <brk id="17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9</vt:i4>
      </vt:variant>
      <vt:variant>
        <vt:lpstr>Imenovani obsegi</vt:lpstr>
      </vt:variant>
      <vt:variant>
        <vt:i4>16</vt:i4>
      </vt:variant>
    </vt:vector>
  </HeadingPairs>
  <TitlesOfParts>
    <vt:vector size="25" baseType="lpstr">
      <vt:lpstr>rekapitulacija</vt:lpstr>
      <vt:lpstr>SPLOŠNE OPOMBE</vt:lpstr>
      <vt:lpstr>Demontažna dela</vt:lpstr>
      <vt:lpstr>Voda kanal</vt:lpstr>
      <vt:lpstr>TČ zrak voda</vt:lpstr>
      <vt:lpstr>vent_konvektorji</vt:lpstr>
      <vt:lpstr>hlajenje rob. skladišča</vt:lpstr>
      <vt:lpstr>hlajenje IT prostora</vt:lpstr>
      <vt:lpstr>prezračevanje lekarna</vt:lpstr>
      <vt:lpstr>'Demontažna dela'!Področje_tiskanja</vt:lpstr>
      <vt:lpstr>'hlajenje IT prostora'!Področje_tiskanja</vt:lpstr>
      <vt:lpstr>'hlajenje rob. skladišča'!Področje_tiskanja</vt:lpstr>
      <vt:lpstr>'prezračevanje lekarna'!Področje_tiskanja</vt:lpstr>
      <vt:lpstr>rekapitulacija!Področje_tiskanja</vt:lpstr>
      <vt:lpstr>'SPLOŠNE OPOMBE'!Področje_tiskanja</vt:lpstr>
      <vt:lpstr>'TČ zrak voda'!Področje_tiskanja</vt:lpstr>
      <vt:lpstr>vent_konvektorji!Področje_tiskanja</vt:lpstr>
      <vt:lpstr>'Voda kanal'!Področje_tiskanja</vt:lpstr>
      <vt:lpstr>'Demontažna dela'!Tiskanje_naslovov</vt:lpstr>
      <vt:lpstr>'hlajenje IT prostora'!Tiskanje_naslovov</vt:lpstr>
      <vt:lpstr>'hlajenje rob. skladišča'!Tiskanje_naslovov</vt:lpstr>
      <vt:lpstr>'prezračevanje lekarna'!Tiskanje_naslovov</vt:lpstr>
      <vt:lpstr>'TČ zrak voda'!Tiskanje_naslovov</vt:lpstr>
      <vt:lpstr>vent_konvektorji!Tiskanje_naslovov</vt:lpstr>
      <vt:lpstr>'Voda kanal'!Tiskanje_naslovov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ANITA</dc:creator>
  <cp:lastModifiedBy>Vilma Zupančič</cp:lastModifiedBy>
  <cp:lastPrinted>2023-05-08T08:09:10Z</cp:lastPrinted>
  <dcterms:created xsi:type="dcterms:W3CDTF">2010-09-17T08:05:52Z</dcterms:created>
  <dcterms:modified xsi:type="dcterms:W3CDTF">2023-05-08T09:10:40Z</dcterms:modified>
</cp:coreProperties>
</file>